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activeTab="0"/>
  </bookViews>
  <sheets>
    <sheet name="Arkusz1" sheetId="1" r:id="rId1"/>
  </sheets>
  <definedNames>
    <definedName name="_xlnm._FilterDatabase" localSheetId="0" hidden="1">'Arkusz1'!$A$3:$F$289</definedName>
    <definedName name="_xlnm.Print_Area" localSheetId="0">'Arkusz1'!$A$1:$F$121</definedName>
  </definedNames>
  <calcPr fullCalcOnLoad="1"/>
</workbook>
</file>

<file path=xl/sharedStrings.xml><?xml version="1.0" encoding="utf-8"?>
<sst xmlns="http://schemas.openxmlformats.org/spreadsheetml/2006/main" count="629" uniqueCount="396">
  <si>
    <t>KONKURS WIEDZY BIBLIJNEJ</t>
  </si>
  <si>
    <t>Lp.</t>
  </si>
  <si>
    <t>Nazwisko i imię</t>
  </si>
  <si>
    <t>Zdobyte punkty</t>
  </si>
  <si>
    <t>Max.</t>
  </si>
  <si>
    <t>1.4</t>
  </si>
  <si>
    <t>1.3</t>
  </si>
  <si>
    <t>Liczba punktów</t>
  </si>
  <si>
    <t>Liczba uczestników</t>
  </si>
  <si>
    <t>Średnia</t>
  </si>
  <si>
    <t>Mediana</t>
  </si>
  <si>
    <t>%</t>
  </si>
  <si>
    <t>0-10</t>
  </si>
  <si>
    <t>10,5-20</t>
  </si>
  <si>
    <t>20,5-30</t>
  </si>
  <si>
    <t>30,5-40</t>
  </si>
  <si>
    <t>40,5-50</t>
  </si>
  <si>
    <t>50,5-60</t>
  </si>
  <si>
    <t>Przedział punktów</t>
  </si>
  <si>
    <t>Zbór/Szkoła/Punkt Katechetyczny</t>
  </si>
  <si>
    <t>Razem</t>
  </si>
  <si>
    <t>Przewod. komisji, przesł. protok.</t>
  </si>
  <si>
    <t>I ETAP - WYNIKI - SZKOŁA PODSTAWOWA</t>
  </si>
  <si>
    <t>Jonatan Mirek</t>
  </si>
  <si>
    <t>KZ Częstochowa</t>
  </si>
  <si>
    <t>Klaudia Tarasiuk</t>
  </si>
  <si>
    <t>KZ Terespol</t>
  </si>
  <si>
    <t>Filip Lachowski</t>
  </si>
  <si>
    <t>KZ Bydgoszcz</t>
  </si>
  <si>
    <t>Amelia Żuk</t>
  </si>
  <si>
    <t>Estera Androsiuk</t>
  </si>
  <si>
    <t>KZ Lublin Rynek</t>
  </si>
  <si>
    <t>Szczełuszczenko Olaf</t>
  </si>
  <si>
    <t>KZ Gdańsk</t>
  </si>
  <si>
    <t xml:space="preserve">Pawłowski Łukasz </t>
  </si>
  <si>
    <t>KZ Gołdap</t>
  </si>
  <si>
    <t>Krzysztof Warmuz</t>
  </si>
  <si>
    <t>Paula Płandowska</t>
  </si>
  <si>
    <t>Jonatan Fandrejewski</t>
  </si>
  <si>
    <t>KZ Racibórz</t>
  </si>
  <si>
    <t>Sebastian Metner</t>
  </si>
  <si>
    <t>Agata Otożenko</t>
  </si>
  <si>
    <t xml:space="preserve"> Guz Maja</t>
  </si>
  <si>
    <t>KZ Dubicze Cerkiewne</t>
  </si>
  <si>
    <t>Czyż Rafał</t>
  </si>
  <si>
    <t>EWZ Wola Piotrowa</t>
  </si>
  <si>
    <t>Dawid Dzwonek</t>
  </si>
  <si>
    <t>KE Żyrardów</t>
  </si>
  <si>
    <t>Aleksandra Sykała</t>
  </si>
  <si>
    <t>KZ Gubin</t>
  </si>
  <si>
    <t>Adam Perenc</t>
  </si>
  <si>
    <t>Ada Myszczyszyn</t>
  </si>
  <si>
    <t>KZ Strzegom</t>
  </si>
  <si>
    <t>Beniamin Pająk</t>
  </si>
  <si>
    <t>KZ Tarnowskie Góry</t>
  </si>
  <si>
    <t>Katarzyna Ćwian</t>
  </si>
  <si>
    <t>CHWZ Polkowice</t>
  </si>
  <si>
    <t>Hawryluk Anna</t>
  </si>
  <si>
    <t>KZ Zamość</t>
  </si>
  <si>
    <t>KZ Malbork</t>
  </si>
  <si>
    <t>Szymon Pluciński</t>
  </si>
  <si>
    <t>KZ Radomsko</t>
  </si>
  <si>
    <t>Piotrowska Oliwia</t>
  </si>
  <si>
    <t>Sylwia Łobodzińska</t>
  </si>
  <si>
    <t>KZ Bartoszyce</t>
  </si>
  <si>
    <t>Aniela Dancewicz</t>
  </si>
  <si>
    <t>KZ Poznań</t>
  </si>
  <si>
    <t>Marek Tomczyński</t>
  </si>
  <si>
    <t>KZ Legnica</t>
  </si>
  <si>
    <t>Michał Smosna</t>
  </si>
  <si>
    <t>Natalia Perenc</t>
  </si>
  <si>
    <t>Samuel Ozimina</t>
  </si>
  <si>
    <t>EWZ Wisłoczek</t>
  </si>
  <si>
    <t>KZ Wisłoczek</t>
  </si>
  <si>
    <t>Wigłasz Martyna</t>
  </si>
  <si>
    <t>Iga Sokołowska</t>
  </si>
  <si>
    <t>KZ Szczecin</t>
  </si>
  <si>
    <t>Daniel Grzonkowski</t>
  </si>
  <si>
    <t>KZ Świecie</t>
  </si>
  <si>
    <t>Maciej Zbrzeźny</t>
  </si>
  <si>
    <t>Magdalena Stankiewicz</t>
  </si>
  <si>
    <t>Paulina Siwirska</t>
  </si>
  <si>
    <t>Sara Buczyńska</t>
  </si>
  <si>
    <t>Estera Nowakowska</t>
  </si>
  <si>
    <t> Hanna Hałas</t>
  </si>
  <si>
    <t>KZ Gdynia</t>
  </si>
  <si>
    <t>Norbert Konderla</t>
  </si>
  <si>
    <t>Anita Musiał</t>
  </si>
  <si>
    <t>KZ Będzin</t>
  </si>
  <si>
    <t>Warszawa Północ</t>
  </si>
  <si>
    <t>Aleksandra Mazur</t>
  </si>
  <si>
    <t>Michalina Sikorska</t>
  </si>
  <si>
    <t>Michał Skrzypczak</t>
  </si>
  <si>
    <t>KZ Rzeszów</t>
  </si>
  <si>
    <t>Martyna Brudziana</t>
  </si>
  <si>
    <t>Joanna Panek</t>
  </si>
  <si>
    <t>KZ Tarnobrzeg</t>
  </si>
  <si>
    <t xml:space="preserve"> Dawid Oberszt</t>
  </si>
  <si>
    <t xml:space="preserve">Magdalena Bednarek </t>
  </si>
  <si>
    <t>KZ Chodzież</t>
  </si>
  <si>
    <t>Ropiejko Anita</t>
  </si>
  <si>
    <t>Rafał Grzelka</t>
  </si>
  <si>
    <t>Kinga Fandrejewska</t>
  </si>
  <si>
    <t>Julia Mońka</t>
  </si>
  <si>
    <t>Kondratiuk Dominika</t>
  </si>
  <si>
    <t>Alicja Szymczak</t>
  </si>
  <si>
    <t>KZ Oleśnica</t>
  </si>
  <si>
    <t>Magdalena Rak</t>
  </si>
  <si>
    <t>Jeremiasz Grodzicki</t>
  </si>
  <si>
    <t>KZ Bytów</t>
  </si>
  <si>
    <t>Kaliszuk Magda</t>
  </si>
  <si>
    <t>Sobczak Piotr</t>
  </si>
  <si>
    <t>KZ Żary</t>
  </si>
  <si>
    <t>Joanna Kwiecińska  klasa V</t>
  </si>
  <si>
    <t>KZ Katowice</t>
  </si>
  <si>
    <t>Hubert Łagun</t>
  </si>
  <si>
    <t>WKCh Olsztyn</t>
  </si>
  <si>
    <t xml:space="preserve">Saduła Michał </t>
  </si>
  <si>
    <t>Warszawa Samuel</t>
  </si>
  <si>
    <t>Lynne Stockolale</t>
  </si>
  <si>
    <t>KChB Poznań</t>
  </si>
  <si>
    <t>Sobczak Agata</t>
  </si>
  <si>
    <t>Czaja Edyta</t>
  </si>
  <si>
    <t>Ewa Buczyńska</t>
  </si>
  <si>
    <t>Salomea Dzwonek</t>
  </si>
  <si>
    <t>Gabriela Kalinowska</t>
  </si>
  <si>
    <t>Samuel Didoszak</t>
  </si>
  <si>
    <t>KZ Kraków</t>
  </si>
  <si>
    <t>EWZ Sanok</t>
  </si>
  <si>
    <t xml:space="preserve">Kacper Musiał </t>
  </si>
  <si>
    <t>Anna Sykała</t>
  </si>
  <si>
    <t>Byczkowski Jakub</t>
  </si>
  <si>
    <t>Krzyś Danilczuk</t>
  </si>
  <si>
    <t>Edyta Bełza</t>
  </si>
  <si>
    <t>Julia Podziewska</t>
  </si>
  <si>
    <t xml:space="preserve"> Katarzyna Nawrocka </t>
  </si>
  <si>
    <t>Sandra Wojtasik</t>
  </si>
  <si>
    <t>Dawid Miara</t>
  </si>
  <si>
    <t>Jerzy Wysocki</t>
  </si>
  <si>
    <t>Sadowska Paulina</t>
  </si>
  <si>
    <t>Zuzanna Mędza</t>
  </si>
  <si>
    <t>KZ Warszawa Sienna</t>
  </si>
  <si>
    <t>Gabryś Ernest</t>
  </si>
  <si>
    <t>Abigail Taylor</t>
  </si>
  <si>
    <t>Anna Szamli</t>
  </si>
  <si>
    <t>KZ Przemyśl</t>
  </si>
  <si>
    <t xml:space="preserve">Marta Jarzyńska </t>
  </si>
  <si>
    <t>Leoniuk Tymoteusz</t>
  </si>
  <si>
    <t>Julia Wiereńko</t>
  </si>
  <si>
    <t>Artem Hajduczyk</t>
  </si>
  <si>
    <t>Kasandra Zielonka</t>
  </si>
  <si>
    <t>Gabriela  Byczkowska</t>
  </si>
  <si>
    <t xml:space="preserve">Amanda Case </t>
  </si>
  <si>
    <t>Ewa Dmowska</t>
  </si>
  <si>
    <t>Jordan Wilk</t>
  </si>
  <si>
    <t>Gabriel Opolski</t>
  </si>
  <si>
    <t>KZ Hajnówka</t>
  </si>
  <si>
    <t xml:space="preserve">Elżbieta Kaliszuk </t>
  </si>
  <si>
    <t>Filip Skrzypczak</t>
  </si>
  <si>
    <t>Emil Pawlus</t>
  </si>
  <si>
    <t>Kowalska Amelia</t>
  </si>
  <si>
    <t>Kamil Różycki</t>
  </si>
  <si>
    <t>KZ Żory</t>
  </si>
  <si>
    <t>Dorota Rogenbuk</t>
  </si>
  <si>
    <t>Dawid Makowski</t>
  </si>
  <si>
    <t>Daria Nowicka</t>
  </si>
  <si>
    <t>Maksymowicz Kacper</t>
  </si>
  <si>
    <t>Gabriela Wasilewska</t>
  </si>
  <si>
    <t>KZ Łódź</t>
  </si>
  <si>
    <t>Beniamin Zwoliński</t>
  </si>
  <si>
    <t>Aleksandra Wojteczek</t>
  </si>
  <si>
    <t>Urszula Augustyn</t>
  </si>
  <si>
    <t>Maciej Krzyżewski</t>
  </si>
  <si>
    <t>Daniel Metner</t>
  </si>
  <si>
    <t>Filip Śmigielski</t>
  </si>
  <si>
    <t>Alicja Wysocka</t>
  </si>
  <si>
    <t>Maja Karmińska</t>
  </si>
  <si>
    <t>KZ Leszno</t>
  </si>
  <si>
    <t>Kaliszuk Kamil</t>
  </si>
  <si>
    <t>Anita Kempa</t>
  </si>
  <si>
    <t>Wojtowicz Ewa</t>
  </si>
  <si>
    <t>Paulina Pierkiel</t>
  </si>
  <si>
    <t>KBwCh Kuźnia Racibowska</t>
  </si>
  <si>
    <t xml:space="preserve">Dębska Kinga </t>
  </si>
  <si>
    <t>Okuneye Peace</t>
  </si>
  <si>
    <t>Dawid Dworak</t>
  </si>
  <si>
    <t>KZ Chełm</t>
  </si>
  <si>
    <t>Jakub Sowula</t>
  </si>
  <si>
    <t>Klaudia Sobolewska</t>
  </si>
  <si>
    <t>Michał Wołkiewicz</t>
  </si>
  <si>
    <t>Oliwia Warczok</t>
  </si>
  <si>
    <t>Dorota Małachowska</t>
  </si>
  <si>
    <t>Jakub Śmigielski</t>
  </si>
  <si>
    <t>Rozalia Kraśko</t>
  </si>
  <si>
    <t>Małgorzata Wiaduch</t>
  </si>
  <si>
    <t>Janina  Piwowarska</t>
  </si>
  <si>
    <t>KZ Piła</t>
  </si>
  <si>
    <t>Marcin Mięsowicz</t>
  </si>
  <si>
    <t>Aleksandra Kudio</t>
  </si>
  <si>
    <t>Joachim Drobek</t>
  </si>
  <si>
    <t>WKCh Sandomierz</t>
  </si>
  <si>
    <t>Jan Kwapień</t>
  </si>
  <si>
    <t>Kondratiuk Damian</t>
  </si>
  <si>
    <t>Byczkowski Robert</t>
  </si>
  <si>
    <t>Hinc Marta</t>
  </si>
  <si>
    <t>Hinc Szymon</t>
  </si>
  <si>
    <t>Szymon Rochecki</t>
  </si>
  <si>
    <t>KZ Jasło</t>
  </si>
  <si>
    <t>Wiktoria Wiewiórka</t>
  </si>
  <si>
    <t>KZ Trzcianka</t>
  </si>
  <si>
    <t>Sandra Galant</t>
  </si>
  <si>
    <t>Adriana Konieczka</t>
  </si>
  <si>
    <t>Michał Maksymiuk</t>
  </si>
  <si>
    <t>Daniel Czyszkiewicz</t>
  </si>
  <si>
    <t>Gęca Julia</t>
  </si>
  <si>
    <t>KZ Kraków Nowa Huta</t>
  </si>
  <si>
    <t xml:space="preserve">Martyna Topeczko </t>
  </si>
  <si>
    <t>KZ Brzeg</t>
  </si>
  <si>
    <t>Anna Koczy</t>
  </si>
  <si>
    <t>Ofejiro Ohimor</t>
  </si>
  <si>
    <t>Luśnia Natalia</t>
  </si>
  <si>
    <t>Paulina Adamska</t>
  </si>
  <si>
    <t>Aleksandra Didłuch</t>
  </si>
  <si>
    <t>KZ Mikołajki</t>
  </si>
  <si>
    <t>Hanna Ćwian</t>
  </si>
  <si>
    <t>Ewelina Tomczyk</t>
  </si>
  <si>
    <t>Rut Bryl</t>
  </si>
  <si>
    <t>Irmina Bloch</t>
  </si>
  <si>
    <t>Szary Filip</t>
  </si>
  <si>
    <t>Węsierska Nina</t>
  </si>
  <si>
    <t>Michał Brodecki</t>
  </si>
  <si>
    <t>Daniel Kacprzak</t>
  </si>
  <si>
    <t>Michał Zaborowski</t>
  </si>
  <si>
    <t>Eden Dejena</t>
  </si>
  <si>
    <t>Daniel Kozak</t>
  </si>
  <si>
    <t>Marta Kwiecień</t>
  </si>
  <si>
    <t>Kopeć Hubert</t>
  </si>
  <si>
    <t>Laskowski Paweł</t>
  </si>
  <si>
    <t>Maja Murawska</t>
  </si>
  <si>
    <t>Mikołaj Sularz</t>
  </si>
  <si>
    <t>Dorian Andrzejczak</t>
  </si>
  <si>
    <t>KZ Kalisz</t>
  </si>
  <si>
    <t>Patrycja ILmak</t>
  </si>
  <si>
    <t>KZ Szlichtyngowa</t>
  </si>
  <si>
    <t xml:space="preserve">Szymon Zduniak </t>
  </si>
  <si>
    <t>Trocka Pola</t>
  </si>
  <si>
    <t>Michał Grzelka</t>
  </si>
  <si>
    <t>Piotr Kwapień</t>
  </si>
  <si>
    <t>Miriam Dróżdź</t>
  </si>
  <si>
    <t>Czykwin Damian</t>
  </si>
  <si>
    <t>Karolina Grzegorczyk</t>
  </si>
  <si>
    <t>KZ Lubartów</t>
  </si>
  <si>
    <t>Estera Olszewska</t>
  </si>
  <si>
    <t>Karol Kuczer</t>
  </si>
  <si>
    <t>Noemi Sobczak</t>
  </si>
  <si>
    <t>Cyprian Grzelka</t>
  </si>
  <si>
    <t>Adam Kucharski</t>
  </si>
  <si>
    <t>Majdański Jakub</t>
  </si>
  <si>
    <t>Hubert Kerzkowski</t>
  </si>
  <si>
    <t>Wojciech Perłakowski</t>
  </si>
  <si>
    <t>Krupa Marlena</t>
  </si>
  <si>
    <t>Natalia Skoczylas</t>
  </si>
  <si>
    <t>Oliwia Skrzypczak</t>
  </si>
  <si>
    <t>Jakub Małejki</t>
  </si>
  <si>
    <t>KZ Nysa</t>
  </si>
  <si>
    <t>Julia Maciejewska</t>
  </si>
  <si>
    <t>Julia Adamczyk</t>
  </si>
  <si>
    <t>Samuel Miera</t>
  </si>
  <si>
    <t>Szymon Fiertek</t>
  </si>
  <si>
    <t>KZ Pisz</t>
  </si>
  <si>
    <t>Justyna Utracka</t>
  </si>
  <si>
    <t>Anna Kowalińska</t>
  </si>
  <si>
    <t>Gołębiowska Barbara</t>
  </si>
  <si>
    <t>Szymon Wołoszczuk</t>
  </si>
  <si>
    <t>Nikodem Malotke</t>
  </si>
  <si>
    <t>Iga Ruszewska</t>
  </si>
  <si>
    <t>Piotrowska Monika</t>
  </si>
  <si>
    <t>Mateusz Matuszewski</t>
  </si>
  <si>
    <t>Enrigue Metner</t>
  </si>
  <si>
    <t>Mironczuk Natalia</t>
  </si>
  <si>
    <t>Fortuna Maciej</t>
  </si>
  <si>
    <t>Daniel Twardowski</t>
  </si>
  <si>
    <t>Piotr Pasierb</t>
  </si>
  <si>
    <t>Mateusz Bołbot</t>
  </si>
  <si>
    <t>Filip Kaczmarczyk</t>
  </si>
  <si>
    <t>Dawid Prus</t>
  </si>
  <si>
    <t>Beniamin Taylor</t>
  </si>
  <si>
    <t>Robert Piwowarski</t>
  </si>
  <si>
    <t>Adrian Hess</t>
  </si>
  <si>
    <t>Abigajl Kalinowska</t>
  </si>
  <si>
    <t>KZ Słupsk</t>
  </si>
  <si>
    <t>Michał Repucha</t>
  </si>
  <si>
    <t>Estera Flas</t>
  </si>
  <si>
    <t>Zakrzewski Mateusz</t>
  </si>
  <si>
    <t>KZ Cieszyn</t>
  </si>
  <si>
    <t>Wojciech Brodecki</t>
  </si>
  <si>
    <t>Jakub Kamiński</t>
  </si>
  <si>
    <t>Alicja Król</t>
  </si>
  <si>
    <t>Mateusz Papkiewicz</t>
  </si>
  <si>
    <t>Sikorski Piotr</t>
  </si>
  <si>
    <t>Marcin Białek</t>
  </si>
  <si>
    <t>Krzysztof Persona</t>
  </si>
  <si>
    <t>Damian Kraśko</t>
  </si>
  <si>
    <t>Lena Liedke</t>
  </si>
  <si>
    <t>Daniel Słowakiewicz</t>
  </si>
  <si>
    <t>Tulińska Weronika</t>
  </si>
  <si>
    <t>Barbara Ochab</t>
  </si>
  <si>
    <t>Katarzyna Kruczek</t>
  </si>
  <si>
    <t>Marcin Grudniak</t>
  </si>
  <si>
    <t>Drobnikowska Estera</t>
  </si>
  <si>
    <t>Adam Jabłoński</t>
  </si>
  <si>
    <t>Przemysław Niedźwiecki</t>
  </si>
  <si>
    <t>Angelika Hempel</t>
  </si>
  <si>
    <t>Chęcik Weronika</t>
  </si>
  <si>
    <t>Witkowski Łukasz</t>
  </si>
  <si>
    <t>Filip Rowecki</t>
  </si>
  <si>
    <t>Aleksandra Murawska</t>
  </si>
  <si>
    <t>Kamil Krzos</t>
  </si>
  <si>
    <t>Karol Borowiak</t>
  </si>
  <si>
    <t>Zachariasz Kuta</t>
  </si>
  <si>
    <t>Arkadiusz Hess</t>
  </si>
  <si>
    <t>Vanessa Wojtecka.</t>
  </si>
  <si>
    <t>Kacper Skoczylas</t>
  </si>
  <si>
    <t>Szarfenberg Maciej</t>
  </si>
  <si>
    <t>Kacper Mucha</t>
  </si>
  <si>
    <t>Patrycja Kapciak</t>
  </si>
  <si>
    <t>Błażej Małejki</t>
  </si>
  <si>
    <t>Monika Mrotek</t>
  </si>
  <si>
    <t>Oliwia Majka</t>
  </si>
  <si>
    <t>Dzesika Kraśko</t>
  </si>
  <si>
    <t>Jakub Erynkfajd</t>
  </si>
  <si>
    <t>Sebastian Kretowicz</t>
  </si>
  <si>
    <t>Paweł Sokołowski</t>
  </si>
  <si>
    <t>Marta Dymsza</t>
  </si>
  <si>
    <t>Laura Krzos</t>
  </si>
  <si>
    <t xml:space="preserve">Jakub Troc </t>
  </si>
  <si>
    <t>Piotr Szczyrbaty</t>
  </si>
  <si>
    <t>Marcel Pawliszak</t>
  </si>
  <si>
    <t xml:space="preserve">Jagoda Czekalska </t>
  </si>
  <si>
    <t>Biesek Patrycja</t>
  </si>
  <si>
    <t>Jonasz Górzny</t>
  </si>
  <si>
    <t>Tomasz Bigos</t>
  </si>
  <si>
    <t>Aleksandra Kwiecień</t>
  </si>
  <si>
    <t>Paweł Polanowski</t>
  </si>
  <si>
    <t>Natalia Czech</t>
  </si>
  <si>
    <t>Klaudia Stempniewska</t>
  </si>
  <si>
    <t>Zuzanna Kińska</t>
  </si>
  <si>
    <t>Łukasz Dąbek</t>
  </si>
  <si>
    <t>Aleks Andrzejczak</t>
  </si>
  <si>
    <t>Filip Flas</t>
  </si>
  <si>
    <t>Kaja Bryl</t>
  </si>
  <si>
    <t>Cieślar Mateusz</t>
  </si>
  <si>
    <t xml:space="preserve">Paulina Grzenkowicz </t>
  </si>
  <si>
    <t>Kacper Wajland</t>
  </si>
  <si>
    <t>Mateusz Stempniewski</t>
  </si>
  <si>
    <t>Izabela Dobrzeniecka</t>
  </si>
  <si>
    <t>Mateusz Kuczer</t>
  </si>
  <si>
    <t>Izabela Kemapa</t>
  </si>
  <si>
    <t>Paweł Janka</t>
  </si>
  <si>
    <t>60,5-65</t>
  </si>
  <si>
    <t>Paweł Robaczek</t>
  </si>
  <si>
    <t>Patryk Zojdź</t>
  </si>
  <si>
    <t>Paweł Sawicki</t>
  </si>
  <si>
    <t>Piotr Hryszko</t>
  </si>
  <si>
    <t>Wociech Warmuz</t>
  </si>
  <si>
    <t xml:space="preserve">Debora Zielińska </t>
  </si>
  <si>
    <t>Bartosz Jeleniak</t>
  </si>
  <si>
    <t>Paweł Ślusarz</t>
  </si>
  <si>
    <t>KJCh Werbkowice</t>
  </si>
  <si>
    <t>Paweł Ciak</t>
  </si>
  <si>
    <t>B.Zabłocka</t>
  </si>
  <si>
    <t>A.Burchardt</t>
  </si>
  <si>
    <t>A.Niewczas</t>
  </si>
  <si>
    <t>W.Wigłasz</t>
  </si>
  <si>
    <t>B.Iglińska</t>
  </si>
  <si>
    <t>K.Ferdynand</t>
  </si>
  <si>
    <t>M.Wolny-Dancewicz</t>
  </si>
  <si>
    <t>J.Rose</t>
  </si>
  <si>
    <t>A.Perenc</t>
  </si>
  <si>
    <t>E.Pyszko</t>
  </si>
  <si>
    <t>E.Grzonkowska</t>
  </si>
  <si>
    <t>R.Gościej</t>
  </si>
  <si>
    <t>D.Szturc</t>
  </si>
  <si>
    <t>K.Schroeder</t>
  </si>
  <si>
    <t>I.Nawrocka</t>
  </si>
  <si>
    <t>J.Łobodzińska</t>
  </si>
  <si>
    <t>E.Dąbrowska-Karmelita</t>
  </si>
  <si>
    <t>I.Ciak</t>
  </si>
  <si>
    <t>T.Ślusarz</t>
  </si>
  <si>
    <t>W.Kieras</t>
  </si>
  <si>
    <t xml:space="preserve">S. Archutowski </t>
  </si>
  <si>
    <t>M.Rudnicka</t>
  </si>
  <si>
    <t>J.Musial</t>
  </si>
  <si>
    <t>M.Śmigera</t>
  </si>
  <si>
    <t>M.Śmigiera</t>
  </si>
  <si>
    <t>D.Małek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</si>
</sst>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9" fontId="43" fillId="33" borderId="12" xfId="0" applyNumberFormat="1" applyFont="1" applyFill="1" applyBorder="1" applyAlignment="1">
      <alignment horizontal="left"/>
    </xf>
    <xf numFmtId="16" fontId="38" fillId="33" borderId="13" xfId="0" applyNumberFormat="1" applyFont="1" applyFill="1" applyBorder="1" applyAlignment="1">
      <alignment horizontal="center"/>
    </xf>
    <xf numFmtId="2" fontId="38" fillId="33" borderId="14" xfId="0" applyNumberFormat="1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44" fillId="0" borderId="16" xfId="0" applyFont="1" applyBorder="1" applyAlignment="1">
      <alignment horizontal="left" vertical="top"/>
    </xf>
    <xf numFmtId="10" fontId="44" fillId="0" borderId="17" xfId="52" applyNumberFormat="1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10" fontId="44" fillId="0" borderId="19" xfId="52" applyNumberFormat="1" applyFont="1" applyBorder="1" applyAlignment="1">
      <alignment horizontal="left" vertical="top"/>
    </xf>
    <xf numFmtId="10" fontId="44" fillId="0" borderId="19" xfId="52" applyNumberFormat="1" applyFont="1" applyFill="1" applyBorder="1" applyAlignment="1">
      <alignment horizontal="left" vertical="top" wrapText="1"/>
    </xf>
    <xf numFmtId="10" fontId="44" fillId="0" borderId="20" xfId="52" applyNumberFormat="1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10" fontId="44" fillId="0" borderId="22" xfId="52" applyNumberFormat="1" applyFont="1" applyBorder="1" applyAlignment="1">
      <alignment horizontal="left" vertical="top"/>
    </xf>
    <xf numFmtId="2" fontId="38" fillId="33" borderId="23" xfId="0" applyNumberFormat="1" applyFont="1" applyFill="1" applyBorder="1" applyAlignment="1">
      <alignment horizontal="center"/>
    </xf>
    <xf numFmtId="0" fontId="44" fillId="0" borderId="16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2" xfId="0" applyFont="1" applyBorder="1" applyAlignment="1">
      <alignment/>
    </xf>
    <xf numFmtId="0" fontId="44" fillId="0" borderId="17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22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/>
    </xf>
    <xf numFmtId="0" fontId="44" fillId="0" borderId="24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4" fillId="33" borderId="25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38" fillId="33" borderId="26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44" fillId="0" borderId="27" xfId="0" applyFont="1" applyBorder="1" applyAlignment="1">
      <alignment horizontal="left" vertical="top"/>
    </xf>
    <xf numFmtId="0" fontId="44" fillId="0" borderId="27" xfId="0" applyFont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/>
    </xf>
    <xf numFmtId="10" fontId="44" fillId="0" borderId="22" xfId="52" applyNumberFormat="1" applyFont="1" applyFill="1" applyBorder="1" applyAlignment="1">
      <alignment horizontal="left" vertical="top" wrapText="1"/>
    </xf>
    <xf numFmtId="2" fontId="38" fillId="33" borderId="28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 wrapText="1"/>
    </xf>
    <xf numFmtId="0" fontId="38" fillId="33" borderId="3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10" fontId="44" fillId="0" borderId="31" xfId="52" applyNumberFormat="1" applyFont="1" applyBorder="1" applyAlignment="1">
      <alignment horizontal="left" vertical="top"/>
    </xf>
    <xf numFmtId="1" fontId="38" fillId="0" borderId="25" xfId="0" applyNumberFormat="1" applyFont="1" applyBorder="1" applyAlignment="1">
      <alignment horizontal="center"/>
    </xf>
    <xf numFmtId="1" fontId="38" fillId="0" borderId="12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1" fontId="38" fillId="0" borderId="32" xfId="0" applyNumberFormat="1" applyFont="1" applyBorder="1" applyAlignment="1">
      <alignment horizontal="center"/>
    </xf>
    <xf numFmtId="0" fontId="44" fillId="0" borderId="16" xfId="0" applyFont="1" applyFill="1" applyBorder="1" applyAlignment="1">
      <alignment horizontal="left" vertical="top" wrapText="1"/>
    </xf>
    <xf numFmtId="0" fontId="44" fillId="0" borderId="21" xfId="0" applyFont="1" applyFill="1" applyBorder="1" applyAlignment="1">
      <alignment horizontal="left" vertical="top" wrapText="1"/>
    </xf>
    <xf numFmtId="0" fontId="44" fillId="0" borderId="27" xfId="0" applyFont="1" applyFill="1" applyBorder="1" applyAlignment="1">
      <alignment horizontal="left" vertical="top" wrapText="1"/>
    </xf>
    <xf numFmtId="0" fontId="44" fillId="0" borderId="33" xfId="0" applyFont="1" applyBorder="1" applyAlignment="1">
      <alignment horizontal="left" vertical="top"/>
    </xf>
    <xf numFmtId="0" fontId="44" fillId="0" borderId="27" xfId="0" applyFont="1" applyFill="1" applyBorder="1" applyAlignment="1">
      <alignment horizontal="left" vertical="top"/>
    </xf>
    <xf numFmtId="0" fontId="44" fillId="0" borderId="34" xfId="0" applyFont="1" applyBorder="1" applyAlignment="1">
      <alignment horizontal="left" vertical="top"/>
    </xf>
    <xf numFmtId="0" fontId="44" fillId="0" borderId="35" xfId="0" applyFont="1" applyBorder="1" applyAlignment="1">
      <alignment horizontal="left" vertical="top"/>
    </xf>
    <xf numFmtId="0" fontId="44" fillId="0" borderId="19" xfId="0" applyFont="1" applyFill="1" applyBorder="1" applyAlignment="1">
      <alignment horizontal="left" vertical="top"/>
    </xf>
    <xf numFmtId="0" fontId="44" fillId="0" borderId="36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/>
    </xf>
    <xf numFmtId="0" fontId="44" fillId="0" borderId="37" xfId="0" applyFont="1" applyFill="1" applyBorder="1" applyAlignment="1">
      <alignment horizontal="left" vertical="top"/>
    </xf>
    <xf numFmtId="164" fontId="44" fillId="0" borderId="38" xfId="0" applyNumberFormat="1" applyFont="1" applyFill="1" applyBorder="1" applyAlignment="1">
      <alignment horizontal="left" vertical="top" wrapText="1"/>
    </xf>
    <xf numFmtId="164" fontId="44" fillId="0" borderId="39" xfId="0" applyNumberFormat="1" applyFont="1" applyFill="1" applyBorder="1" applyAlignment="1">
      <alignment horizontal="left" vertical="top" wrapText="1"/>
    </xf>
    <xf numFmtId="164" fontId="44" fillId="0" borderId="39" xfId="0" applyNumberFormat="1" applyFont="1" applyBorder="1" applyAlignment="1">
      <alignment horizontal="left" vertical="top" wrapText="1"/>
    </xf>
    <xf numFmtId="164" fontId="44" fillId="0" borderId="40" xfId="0" applyNumberFormat="1" applyFont="1" applyFill="1" applyBorder="1" applyAlignment="1">
      <alignment horizontal="left" vertical="top" wrapText="1"/>
    </xf>
    <xf numFmtId="164" fontId="44" fillId="0" borderId="41" xfId="0" applyNumberFormat="1" applyFont="1" applyFill="1" applyBorder="1" applyAlignment="1">
      <alignment horizontal="left" vertical="top" wrapText="1"/>
    </xf>
    <xf numFmtId="164" fontId="44" fillId="0" borderId="42" xfId="0" applyNumberFormat="1" applyFont="1" applyFill="1" applyBorder="1" applyAlignment="1">
      <alignment horizontal="left" vertical="top" wrapText="1"/>
    </xf>
    <xf numFmtId="164" fontId="44" fillId="0" borderId="39" xfId="0" applyNumberFormat="1" applyFont="1" applyBorder="1" applyAlignment="1">
      <alignment horizontal="left" vertical="top"/>
    </xf>
    <xf numFmtId="164" fontId="44" fillId="0" borderId="42" xfId="0" applyNumberFormat="1" applyFont="1" applyBorder="1" applyAlignment="1">
      <alignment horizontal="left" vertical="top"/>
    </xf>
    <xf numFmtId="164" fontId="44" fillId="0" borderId="40" xfId="0" applyNumberFormat="1" applyFont="1" applyBorder="1" applyAlignment="1">
      <alignment horizontal="left" vertical="top"/>
    </xf>
    <xf numFmtId="164" fontId="44" fillId="0" borderId="38" xfId="0" applyNumberFormat="1" applyFont="1" applyBorder="1" applyAlignment="1">
      <alignment horizontal="left" vertical="top"/>
    </xf>
    <xf numFmtId="164" fontId="3" fillId="0" borderId="38" xfId="0" applyNumberFormat="1" applyFont="1" applyFill="1" applyBorder="1" applyAlignment="1">
      <alignment horizontal="left" vertical="top" wrapText="1"/>
    </xf>
    <xf numFmtId="164" fontId="3" fillId="0" borderId="39" xfId="0" applyNumberFormat="1" applyFont="1" applyFill="1" applyBorder="1" applyAlignment="1">
      <alignment horizontal="left" vertical="top" wrapText="1"/>
    </xf>
    <xf numFmtId="164" fontId="3" fillId="0" borderId="39" xfId="0" applyNumberFormat="1" applyFont="1" applyBorder="1" applyAlignment="1">
      <alignment horizontal="left" vertical="top" wrapText="1"/>
    </xf>
    <xf numFmtId="164" fontId="3" fillId="0" borderId="40" xfId="0" applyNumberFormat="1" applyFont="1" applyFill="1" applyBorder="1" applyAlignment="1">
      <alignment horizontal="left" vertical="top" wrapText="1"/>
    </xf>
    <xf numFmtId="164" fontId="3" fillId="0" borderId="41" xfId="0" applyNumberFormat="1" applyFont="1" applyFill="1" applyBorder="1" applyAlignment="1">
      <alignment horizontal="left" vertical="top" wrapText="1"/>
    </xf>
    <xf numFmtId="164" fontId="3" fillId="0" borderId="42" xfId="0" applyNumberFormat="1" applyFont="1" applyFill="1" applyBorder="1" applyAlignment="1">
      <alignment horizontal="left" vertical="top" wrapText="1"/>
    </xf>
    <xf numFmtId="164" fontId="3" fillId="0" borderId="39" xfId="0" applyNumberFormat="1" applyFont="1" applyBorder="1" applyAlignment="1">
      <alignment horizontal="left" vertical="top"/>
    </xf>
    <xf numFmtId="0" fontId="44" fillId="0" borderId="26" xfId="0" applyFont="1" applyBorder="1" applyAlignment="1">
      <alignment horizontal="left" vertical="top"/>
    </xf>
    <xf numFmtId="0" fontId="44" fillId="0" borderId="43" xfId="0" applyFont="1" applyBorder="1" applyAlignment="1">
      <alignment horizontal="left" vertical="top"/>
    </xf>
    <xf numFmtId="0" fontId="44" fillId="0" borderId="44" xfId="0" applyFont="1" applyBorder="1" applyAlignment="1">
      <alignment horizontal="left" vertical="top"/>
    </xf>
    <xf numFmtId="0" fontId="44" fillId="0" borderId="45" xfId="0" applyFont="1" applyBorder="1" applyAlignment="1">
      <alignment horizontal="left" vertical="top"/>
    </xf>
    <xf numFmtId="0" fontId="44" fillId="0" borderId="46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43" fillId="0" borderId="29" xfId="0" applyFont="1" applyBorder="1" applyAlignment="1">
      <alignment horizontal="center" wrapText="1"/>
    </xf>
    <xf numFmtId="0" fontId="43" fillId="0" borderId="47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/>
    </xf>
    <xf numFmtId="0" fontId="44" fillId="0" borderId="49" xfId="0" applyFont="1" applyBorder="1" applyAlignment="1">
      <alignment horizontal="left" vertical="top"/>
    </xf>
    <xf numFmtId="0" fontId="44" fillId="0" borderId="37" xfId="0" applyFont="1" applyBorder="1" applyAlignment="1">
      <alignment horizontal="left" vertical="top"/>
    </xf>
    <xf numFmtId="0" fontId="44" fillId="0" borderId="50" xfId="0" applyFont="1" applyBorder="1" applyAlignment="1">
      <alignment horizontal="left" vertical="top"/>
    </xf>
    <xf numFmtId="0" fontId="44" fillId="0" borderId="51" xfId="0" applyFont="1" applyFill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164" fontId="44" fillId="0" borderId="41" xfId="0" applyNumberFormat="1" applyFont="1" applyBorder="1" applyAlignment="1">
      <alignment horizontal="left" vertical="top"/>
    </xf>
    <xf numFmtId="0" fontId="44" fillId="0" borderId="35" xfId="0" applyFont="1" applyFill="1" applyBorder="1" applyAlignment="1">
      <alignment horizontal="left" vertical="top"/>
    </xf>
    <xf numFmtId="0" fontId="44" fillId="0" borderId="22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44" fillId="0" borderId="35" xfId="0" applyFont="1" applyFill="1" applyBorder="1" applyAlignment="1">
      <alignment horizontal="left" vertical="top" wrapText="1"/>
    </xf>
    <xf numFmtId="0" fontId="44" fillId="0" borderId="37" xfId="0" applyFont="1" applyFill="1" applyBorder="1" applyAlignment="1">
      <alignment horizontal="left" vertical="top" wrapText="1"/>
    </xf>
    <xf numFmtId="0" fontId="44" fillId="0" borderId="49" xfId="0" applyFont="1" applyBorder="1" applyAlignment="1">
      <alignment horizontal="left" vertical="top" wrapText="1"/>
    </xf>
    <xf numFmtId="0" fontId="44" fillId="0" borderId="50" xfId="0" applyFont="1" applyBorder="1" applyAlignment="1">
      <alignment horizontal="left" vertical="top" wrapText="1"/>
    </xf>
    <xf numFmtId="10" fontId="44" fillId="0" borderId="31" xfId="52" applyNumberFormat="1" applyFont="1" applyFill="1" applyBorder="1" applyAlignment="1">
      <alignment horizontal="left" vertical="top" wrapText="1"/>
    </xf>
    <xf numFmtId="0" fontId="44" fillId="0" borderId="48" xfId="0" applyFont="1" applyBorder="1" applyAlignment="1">
      <alignment/>
    </xf>
    <xf numFmtId="0" fontId="2" fillId="0" borderId="51" xfId="0" applyFont="1" applyFill="1" applyBorder="1" applyAlignment="1">
      <alignment horizontal="left" vertical="top" wrapText="1"/>
    </xf>
    <xf numFmtId="164" fontId="3" fillId="0" borderId="42" xfId="0" applyNumberFormat="1" applyFont="1" applyBorder="1" applyAlignment="1">
      <alignment horizontal="left" vertical="top" wrapText="1"/>
    </xf>
    <xf numFmtId="0" fontId="44" fillId="33" borderId="25" xfId="0" applyFont="1" applyFill="1" applyBorder="1" applyAlignment="1">
      <alignment horizontal="center" wrapText="1"/>
    </xf>
    <xf numFmtId="0" fontId="44" fillId="33" borderId="52" xfId="0" applyFont="1" applyFill="1" applyBorder="1" applyAlignment="1">
      <alignment horizontal="center" wrapText="1"/>
    </xf>
    <xf numFmtId="0" fontId="38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43" fillId="0" borderId="13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3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 Etap - WYNIKI - Szkoła ponadgimnazjalna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835"/>
          <c:w val="0.973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Arkusz1!$I$6</c:f>
              <c:strCache>
                <c:ptCount val="1"/>
                <c:pt idx="0">
                  <c:v>Liczba uczestników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Arkusz1!$I$7:$I$136</c:f>
              <c:numCache/>
            </c:numRef>
          </c:val>
        </c:ser>
        <c:axId val="41373473"/>
        <c:axId val="36816938"/>
      </c:barChart>
      <c:cat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zdobytych punktów (X/2)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 val="autoZero"/>
        <c:auto val="1"/>
        <c:lblOffset val="100"/>
        <c:tickLblSkip val="3"/>
        <c:noMultiLvlLbl val="0"/>
      </c:catAx>
      <c:valAx>
        <c:axId val="368169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3473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 Etap - WYNIKI - Szkoła ponadgimnazjalna</a:t>
            </a:r>
          </a:p>
        </c:rich>
      </c:tx>
      <c:layout>
        <c:manualLayout>
          <c:xMode val="factor"/>
          <c:yMode val="factor"/>
          <c:x val="-0.002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03"/>
          <c:w val="0.957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Arkusz1!$L$2:$R$2</c:f>
              <c:numCache/>
            </c:numRef>
          </c:val>
        </c:ser>
        <c:axId val="62916987"/>
        <c:axId val="29381972"/>
      </c:bar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6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11</xdr:row>
      <xdr:rowOff>0</xdr:rowOff>
    </xdr:from>
    <xdr:to>
      <xdr:col>34</xdr:col>
      <xdr:colOff>247650</xdr:colOff>
      <xdr:row>22</xdr:row>
      <xdr:rowOff>28575</xdr:rowOff>
    </xdr:to>
    <xdr:graphicFrame>
      <xdr:nvGraphicFramePr>
        <xdr:cNvPr id="1" name="Wykres 5"/>
        <xdr:cNvGraphicFramePr/>
      </xdr:nvGraphicFramePr>
      <xdr:xfrm>
        <a:off x="10096500" y="4410075"/>
        <a:ext cx="100869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2</xdr:row>
      <xdr:rowOff>180975</xdr:rowOff>
    </xdr:from>
    <xdr:to>
      <xdr:col>18</xdr:col>
      <xdr:colOff>161925</xdr:colOff>
      <xdr:row>10</xdr:row>
      <xdr:rowOff>228600</xdr:rowOff>
    </xdr:to>
    <xdr:graphicFrame>
      <xdr:nvGraphicFramePr>
        <xdr:cNvPr id="2" name="Wykres 3"/>
        <xdr:cNvGraphicFramePr/>
      </xdr:nvGraphicFramePr>
      <xdr:xfrm>
        <a:off x="9934575" y="1047750"/>
        <a:ext cx="44958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9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4.50390625" style="4" customWidth="1"/>
    <col min="2" max="2" width="22.125" style="4" customWidth="1"/>
    <col min="3" max="3" width="35.375" style="4" customWidth="1"/>
    <col min="4" max="4" width="16.625" style="4" customWidth="1"/>
    <col min="5" max="5" width="9.00390625" style="4" customWidth="1"/>
    <col min="6" max="6" width="10.25390625" style="4" customWidth="1"/>
    <col min="7" max="8" width="8.875" style="3" customWidth="1"/>
    <col min="9" max="9" width="12.25390625" style="3" customWidth="1"/>
    <col min="10" max="11" width="4.75390625" style="3" customWidth="1"/>
    <col min="12" max="21" width="7.125" style="3" customWidth="1"/>
    <col min="22" max="31" width="3.875" style="3" customWidth="1"/>
    <col min="32" max="191" width="4.75390625" style="3" customWidth="1"/>
    <col min="192" max="16384" width="9.00390625" style="3" customWidth="1"/>
  </cols>
  <sheetData>
    <row r="1" spans="1:31" ht="36.75" customHeight="1" thickBot="1">
      <c r="A1" s="126" t="s">
        <v>0</v>
      </c>
      <c r="B1" s="126"/>
      <c r="C1" s="126"/>
      <c r="D1" s="126"/>
      <c r="E1" s="126"/>
      <c r="F1" s="126"/>
      <c r="G1" s="37" t="s">
        <v>9</v>
      </c>
      <c r="H1" s="38" t="s">
        <v>10</v>
      </c>
      <c r="J1" s="116" t="s">
        <v>18</v>
      </c>
      <c r="K1" s="117"/>
      <c r="L1" s="35" t="s">
        <v>12</v>
      </c>
      <c r="M1" s="30" t="s">
        <v>13</v>
      </c>
      <c r="N1" s="30" t="s">
        <v>14</v>
      </c>
      <c r="O1" s="30" t="s">
        <v>15</v>
      </c>
      <c r="P1" s="30" t="s">
        <v>16</v>
      </c>
      <c r="Q1" s="30" t="s">
        <v>17</v>
      </c>
      <c r="R1" s="30" t="s">
        <v>359</v>
      </c>
      <c r="S1" s="55" t="s">
        <v>20</v>
      </c>
      <c r="T1" s="53"/>
      <c r="U1" s="33"/>
      <c r="V1" s="32"/>
      <c r="W1" s="33"/>
      <c r="X1" s="32"/>
      <c r="Y1" s="33"/>
      <c r="Z1" s="32"/>
      <c r="AA1" s="33"/>
      <c r="AB1" s="32"/>
      <c r="AC1" s="33"/>
      <c r="AD1" s="32"/>
      <c r="AE1" s="33"/>
    </row>
    <row r="2" spans="1:31" ht="31.5" customHeight="1" thickBot="1">
      <c r="A2" s="127" t="s">
        <v>22</v>
      </c>
      <c r="B2" s="127"/>
      <c r="C2" s="127"/>
      <c r="D2" s="127"/>
      <c r="E2" s="127"/>
      <c r="F2" s="127"/>
      <c r="G2" s="18">
        <f>AVERAGE(E5:E289)</f>
        <v>19.024561403508773</v>
      </c>
      <c r="H2" s="43">
        <f>MEDIAN(E5:E289)</f>
        <v>16</v>
      </c>
      <c r="J2" s="118"/>
      <c r="K2" s="119"/>
      <c r="L2" s="51">
        <f>COUNTIF($E$5:$E$289,"&lt;=10")</f>
        <v>65</v>
      </c>
      <c r="M2" s="52">
        <f>COUNTIF($E$5:$E$289,"&lt;=20")-L2</f>
        <v>117</v>
      </c>
      <c r="N2" s="52">
        <f>COUNTIF($E$5:$E$289,"&lt;=30")-SUM(L2:M2)</f>
        <v>59</v>
      </c>
      <c r="O2" s="52">
        <f>COUNTIF($E$5:$E$289,"&lt;=40")-SUM(L2:N2)</f>
        <v>31</v>
      </c>
      <c r="P2" s="52">
        <f>COUNTIF($E$5:$E$289,"&lt;=50")-SUM(L2:O2)</f>
        <v>10</v>
      </c>
      <c r="Q2" s="52">
        <f>COUNTIF($E$5:$E$289,"&lt;=60")-SUM(L2:P2)</f>
        <v>2</v>
      </c>
      <c r="R2" s="52">
        <f>COUNTIF($E$5:$E$289,"&lt;=65")-SUM(L2:Q2)</f>
        <v>1</v>
      </c>
      <c r="S2" s="56">
        <f>SUM(L2:R2)</f>
        <v>285</v>
      </c>
      <c r="T2" s="54"/>
      <c r="U2" s="54"/>
      <c r="V2" s="32"/>
      <c r="W2" s="34"/>
      <c r="X2" s="32"/>
      <c r="Y2" s="34"/>
      <c r="Z2" s="32"/>
      <c r="AA2" s="34"/>
      <c r="AB2" s="32"/>
      <c r="AC2" s="34"/>
      <c r="AD2" s="32"/>
      <c r="AE2" s="34"/>
    </row>
    <row r="3" spans="1:9" ht="16.5" thickBot="1">
      <c r="A3" s="120" t="s">
        <v>1</v>
      </c>
      <c r="B3" s="122" t="s">
        <v>2</v>
      </c>
      <c r="C3" s="124" t="s">
        <v>19</v>
      </c>
      <c r="D3" s="1" t="s">
        <v>4</v>
      </c>
      <c r="E3" s="2">
        <v>65</v>
      </c>
      <c r="F3" s="5">
        <v>1</v>
      </c>
      <c r="G3" s="6" t="s">
        <v>5</v>
      </c>
      <c r="H3" s="8" t="s">
        <v>6</v>
      </c>
      <c r="I3"/>
    </row>
    <row r="4" spans="1:8" ht="31.5" customHeight="1" thickBot="1">
      <c r="A4" s="121"/>
      <c r="B4" s="123"/>
      <c r="C4" s="125"/>
      <c r="D4" s="91" t="s">
        <v>21</v>
      </c>
      <c r="E4" s="92" t="s">
        <v>3</v>
      </c>
      <c r="F4" s="93" t="s">
        <v>11</v>
      </c>
      <c r="G4" s="9">
        <f>E3/4</f>
        <v>16.25</v>
      </c>
      <c r="H4" s="7">
        <f>E3/3</f>
        <v>21.666666666666668</v>
      </c>
    </row>
    <row r="5" spans="1:7" ht="33" customHeight="1" thickBot="1">
      <c r="A5" s="85">
        <v>1</v>
      </c>
      <c r="B5" s="57" t="s">
        <v>23</v>
      </c>
      <c r="C5" s="60" t="s">
        <v>24</v>
      </c>
      <c r="D5" s="19" t="s">
        <v>389</v>
      </c>
      <c r="E5" s="78">
        <v>63</v>
      </c>
      <c r="F5" s="11">
        <f aca="true" t="shared" si="0" ref="F5:F36">(E5/$E$3)</f>
        <v>0.9692307692307692</v>
      </c>
      <c r="G5" s="36"/>
    </row>
    <row r="6" spans="1:9" ht="33" customHeight="1" thickBot="1">
      <c r="A6" s="31">
        <v>2</v>
      </c>
      <c r="B6" s="41" t="s">
        <v>25</v>
      </c>
      <c r="C6" s="39" t="s">
        <v>26</v>
      </c>
      <c r="D6" s="20" t="s">
        <v>370</v>
      </c>
      <c r="E6" s="79">
        <v>53.5</v>
      </c>
      <c r="F6" s="13">
        <f t="shared" si="0"/>
        <v>0.823076923076923</v>
      </c>
      <c r="H6" s="44" t="s">
        <v>7</v>
      </c>
      <c r="I6" s="45" t="s">
        <v>8</v>
      </c>
    </row>
    <row r="7" spans="1:9" ht="33" customHeight="1">
      <c r="A7" s="31">
        <v>3</v>
      </c>
      <c r="B7" s="21" t="s">
        <v>27</v>
      </c>
      <c r="C7" s="61" t="s">
        <v>28</v>
      </c>
      <c r="D7" s="12" t="s">
        <v>371</v>
      </c>
      <c r="E7" s="79">
        <v>53</v>
      </c>
      <c r="F7" s="13">
        <f t="shared" si="0"/>
        <v>0.8153846153846154</v>
      </c>
      <c r="H7" s="46">
        <v>0</v>
      </c>
      <c r="I7" s="47">
        <f>COUNTIF($E$5:$E$289,H7)</f>
        <v>0</v>
      </c>
    </row>
    <row r="8" spans="1:9" ht="33" customHeight="1">
      <c r="A8" s="31">
        <v>4</v>
      </c>
      <c r="B8" s="12" t="s">
        <v>29</v>
      </c>
      <c r="C8" s="39" t="s">
        <v>26</v>
      </c>
      <c r="D8" s="20" t="s">
        <v>370</v>
      </c>
      <c r="E8" s="79">
        <v>49</v>
      </c>
      <c r="F8" s="13">
        <f t="shared" si="0"/>
        <v>0.7538461538461538</v>
      </c>
      <c r="H8" s="22">
        <v>0.5</v>
      </c>
      <c r="I8" s="24">
        <f>COUNTIF($E$5:$E$289,H8)</f>
        <v>0</v>
      </c>
    </row>
    <row r="9" spans="1:9" ht="33" customHeight="1">
      <c r="A9" s="31">
        <v>5</v>
      </c>
      <c r="B9" s="12" t="s">
        <v>367</v>
      </c>
      <c r="C9" s="39" t="s">
        <v>368</v>
      </c>
      <c r="D9" s="20" t="s">
        <v>388</v>
      </c>
      <c r="E9" s="79">
        <v>48.5</v>
      </c>
      <c r="F9" s="13">
        <f t="shared" si="0"/>
        <v>0.7461538461538462</v>
      </c>
      <c r="H9" s="22">
        <v>1</v>
      </c>
      <c r="I9" s="24">
        <f aca="true" t="shared" si="1" ref="I9:I40">COUNTIF($E$5:$E$289,H9)</f>
        <v>1</v>
      </c>
    </row>
    <row r="10" spans="1:9" ht="33" customHeight="1">
      <c r="A10" s="31">
        <v>6</v>
      </c>
      <c r="B10" s="21" t="s">
        <v>30</v>
      </c>
      <c r="C10" s="61" t="s">
        <v>31</v>
      </c>
      <c r="D10" s="20" t="s">
        <v>378</v>
      </c>
      <c r="E10" s="79">
        <v>46.5</v>
      </c>
      <c r="F10" s="13">
        <f t="shared" si="0"/>
        <v>0.7153846153846154</v>
      </c>
      <c r="H10" s="22">
        <v>1.5</v>
      </c>
      <c r="I10" s="24">
        <f t="shared" si="1"/>
        <v>0</v>
      </c>
    </row>
    <row r="11" spans="1:9" ht="33" customHeight="1">
      <c r="A11" s="31">
        <v>7</v>
      </c>
      <c r="B11" s="21" t="s">
        <v>32</v>
      </c>
      <c r="C11" s="39" t="s">
        <v>33</v>
      </c>
      <c r="D11" s="12" t="s">
        <v>377</v>
      </c>
      <c r="E11" s="79">
        <v>46.5</v>
      </c>
      <c r="F11" s="13">
        <f t="shared" si="0"/>
        <v>0.7153846153846154</v>
      </c>
      <c r="H11" s="22">
        <v>2</v>
      </c>
      <c r="I11" s="24">
        <f t="shared" si="1"/>
        <v>0</v>
      </c>
    </row>
    <row r="12" spans="1:9" ht="33" customHeight="1">
      <c r="A12" s="31">
        <v>8</v>
      </c>
      <c r="B12" s="21" t="s">
        <v>34</v>
      </c>
      <c r="C12" s="39" t="s">
        <v>33</v>
      </c>
      <c r="D12" s="12" t="s">
        <v>377</v>
      </c>
      <c r="E12" s="79">
        <v>45.5</v>
      </c>
      <c r="F12" s="13">
        <f t="shared" si="0"/>
        <v>0.7</v>
      </c>
      <c r="H12" s="22">
        <v>2.5</v>
      </c>
      <c r="I12" s="24">
        <f t="shared" si="1"/>
        <v>0</v>
      </c>
    </row>
    <row r="13" spans="1:9" ht="33" customHeight="1">
      <c r="A13" s="31">
        <v>9</v>
      </c>
      <c r="B13" s="20" t="s">
        <v>36</v>
      </c>
      <c r="C13" s="39" t="s">
        <v>120</v>
      </c>
      <c r="D13" s="12" t="s">
        <v>374</v>
      </c>
      <c r="E13" s="80">
        <v>44.5</v>
      </c>
      <c r="F13" s="13">
        <f t="shared" si="0"/>
        <v>0.6846153846153846</v>
      </c>
      <c r="H13" s="22">
        <v>3</v>
      </c>
      <c r="I13" s="24">
        <f t="shared" si="1"/>
        <v>2</v>
      </c>
    </row>
    <row r="14" spans="1:9" ht="33" customHeight="1" thickBot="1">
      <c r="A14" s="86">
        <v>10</v>
      </c>
      <c r="B14" s="65" t="s">
        <v>369</v>
      </c>
      <c r="C14" s="67" t="s">
        <v>35</v>
      </c>
      <c r="D14" s="29" t="s">
        <v>387</v>
      </c>
      <c r="E14" s="81">
        <v>43.5</v>
      </c>
      <c r="F14" s="17">
        <f t="shared" si="0"/>
        <v>0.6692307692307692</v>
      </c>
      <c r="H14" s="22">
        <v>3.5</v>
      </c>
      <c r="I14" s="24">
        <f t="shared" si="1"/>
        <v>1</v>
      </c>
    </row>
    <row r="15" spans="1:9" ht="33" customHeight="1">
      <c r="A15" s="85">
        <v>11</v>
      </c>
      <c r="B15" s="57" t="s">
        <v>37</v>
      </c>
      <c r="C15" s="26" t="s">
        <v>26</v>
      </c>
      <c r="D15" s="111" t="s">
        <v>370</v>
      </c>
      <c r="E15" s="82">
        <v>42</v>
      </c>
      <c r="F15" s="50">
        <f t="shared" si="0"/>
        <v>0.6461538461538462</v>
      </c>
      <c r="H15" s="22">
        <v>4</v>
      </c>
      <c r="I15" s="24">
        <f t="shared" si="1"/>
        <v>3</v>
      </c>
    </row>
    <row r="16" spans="1:9" ht="33" customHeight="1">
      <c r="A16" s="31">
        <v>12</v>
      </c>
      <c r="B16" s="21" t="s">
        <v>38</v>
      </c>
      <c r="C16" s="27" t="s">
        <v>39</v>
      </c>
      <c r="D16" s="95" t="s">
        <v>383</v>
      </c>
      <c r="E16" s="79">
        <v>41</v>
      </c>
      <c r="F16" s="13">
        <f t="shared" si="0"/>
        <v>0.6307692307692307</v>
      </c>
      <c r="H16" s="22">
        <v>4.5</v>
      </c>
      <c r="I16" s="24">
        <f t="shared" si="1"/>
        <v>1</v>
      </c>
    </row>
    <row r="17" spans="1:9" ht="33" customHeight="1">
      <c r="A17" s="31">
        <v>13</v>
      </c>
      <c r="B17" s="21" t="s">
        <v>40</v>
      </c>
      <c r="C17" s="27" t="s">
        <v>26</v>
      </c>
      <c r="D17" s="107" t="s">
        <v>370</v>
      </c>
      <c r="E17" s="79">
        <v>40.5</v>
      </c>
      <c r="F17" s="13">
        <f t="shared" si="0"/>
        <v>0.6230769230769231</v>
      </c>
      <c r="H17" s="22">
        <v>5</v>
      </c>
      <c r="I17" s="24">
        <f t="shared" si="1"/>
        <v>5</v>
      </c>
    </row>
    <row r="18" spans="1:9" ht="33" customHeight="1">
      <c r="A18" s="31">
        <v>14</v>
      </c>
      <c r="B18" s="21" t="s">
        <v>42</v>
      </c>
      <c r="C18" s="27" t="s">
        <v>43</v>
      </c>
      <c r="D18" s="95" t="s">
        <v>384</v>
      </c>
      <c r="E18" s="79">
        <v>39.5</v>
      </c>
      <c r="F18" s="13">
        <f t="shared" si="0"/>
        <v>0.6076923076923076</v>
      </c>
      <c r="H18" s="22">
        <v>5.5</v>
      </c>
      <c r="I18" s="24">
        <f t="shared" si="1"/>
        <v>2</v>
      </c>
    </row>
    <row r="19" spans="1:9" ht="33" customHeight="1">
      <c r="A19" s="31">
        <v>15</v>
      </c>
      <c r="B19" s="21" t="s">
        <v>44</v>
      </c>
      <c r="C19" s="27" t="s">
        <v>45</v>
      </c>
      <c r="D19" s="95" t="s">
        <v>379</v>
      </c>
      <c r="E19" s="79">
        <v>39.5</v>
      </c>
      <c r="F19" s="13">
        <f t="shared" si="0"/>
        <v>0.6076923076923076</v>
      </c>
      <c r="H19" s="22">
        <v>6</v>
      </c>
      <c r="I19" s="24">
        <f t="shared" si="1"/>
        <v>5</v>
      </c>
    </row>
    <row r="20" spans="1:9" ht="33" customHeight="1">
      <c r="A20" s="31">
        <v>16</v>
      </c>
      <c r="B20" s="21" t="s">
        <v>48</v>
      </c>
      <c r="C20" s="64" t="s">
        <v>49</v>
      </c>
      <c r="D20" s="95" t="s">
        <v>392</v>
      </c>
      <c r="E20" s="79">
        <v>39.5</v>
      </c>
      <c r="F20" s="13">
        <f t="shared" si="0"/>
        <v>0.6076923076923076</v>
      </c>
      <c r="H20" s="22">
        <v>6.5</v>
      </c>
      <c r="I20" s="24">
        <f t="shared" si="1"/>
        <v>1</v>
      </c>
    </row>
    <row r="21" spans="1:9" ht="33" customHeight="1">
      <c r="A21" s="31">
        <v>17</v>
      </c>
      <c r="B21" s="21" t="s">
        <v>41</v>
      </c>
      <c r="C21" s="27" t="s">
        <v>26</v>
      </c>
      <c r="D21" s="107" t="s">
        <v>370</v>
      </c>
      <c r="E21" s="79">
        <v>39</v>
      </c>
      <c r="F21" s="13">
        <f t="shared" si="0"/>
        <v>0.6</v>
      </c>
      <c r="H21" s="22">
        <v>7</v>
      </c>
      <c r="I21" s="24">
        <f t="shared" si="1"/>
        <v>8</v>
      </c>
    </row>
    <row r="22" spans="1:9" ht="33" customHeight="1">
      <c r="A22" s="31">
        <v>18</v>
      </c>
      <c r="B22" s="21" t="s">
        <v>50</v>
      </c>
      <c r="C22" s="64" t="s">
        <v>31</v>
      </c>
      <c r="D22" s="107" t="s">
        <v>378</v>
      </c>
      <c r="E22" s="79">
        <v>38.5</v>
      </c>
      <c r="F22" s="13">
        <f t="shared" si="0"/>
        <v>0.5923076923076923</v>
      </c>
      <c r="H22" s="22">
        <v>7.5</v>
      </c>
      <c r="I22" s="24">
        <f t="shared" si="1"/>
        <v>2</v>
      </c>
    </row>
    <row r="23" spans="1:9" ht="33" customHeight="1">
      <c r="A23" s="31">
        <v>19</v>
      </c>
      <c r="B23" s="21" t="s">
        <v>46</v>
      </c>
      <c r="C23" s="27" t="s">
        <v>47</v>
      </c>
      <c r="D23" s="95" t="s">
        <v>393</v>
      </c>
      <c r="E23" s="79">
        <v>38</v>
      </c>
      <c r="F23" s="13">
        <f t="shared" si="0"/>
        <v>0.5846153846153846</v>
      </c>
      <c r="H23" s="22">
        <v>8</v>
      </c>
      <c r="I23" s="24">
        <f t="shared" si="1"/>
        <v>5</v>
      </c>
    </row>
    <row r="24" spans="1:9" ht="33" customHeight="1" thickBot="1">
      <c r="A24" s="87">
        <v>20</v>
      </c>
      <c r="B24" s="29" t="s">
        <v>57</v>
      </c>
      <c r="C24" s="105" t="s">
        <v>58</v>
      </c>
      <c r="D24" s="110" t="s">
        <v>373</v>
      </c>
      <c r="E24" s="115">
        <v>38</v>
      </c>
      <c r="F24" s="15">
        <f t="shared" si="0"/>
        <v>0.5846153846153846</v>
      </c>
      <c r="H24" s="22">
        <v>8.5</v>
      </c>
      <c r="I24" s="24">
        <f t="shared" si="1"/>
        <v>1</v>
      </c>
    </row>
    <row r="25" spans="1:9" ht="33" customHeight="1">
      <c r="A25" s="85">
        <v>21</v>
      </c>
      <c r="B25" s="99" t="s">
        <v>60</v>
      </c>
      <c r="C25" s="63" t="s">
        <v>61</v>
      </c>
      <c r="D25" s="10" t="s">
        <v>381</v>
      </c>
      <c r="E25" s="78">
        <v>37.5</v>
      </c>
      <c r="F25" s="11">
        <f t="shared" si="0"/>
        <v>0.5769230769230769</v>
      </c>
      <c r="H25" s="22">
        <v>9</v>
      </c>
      <c r="I25" s="24">
        <f t="shared" si="1"/>
        <v>14</v>
      </c>
    </row>
    <row r="26" spans="1:9" ht="33" customHeight="1">
      <c r="A26" s="31">
        <v>22</v>
      </c>
      <c r="B26" s="21" t="s">
        <v>63</v>
      </c>
      <c r="C26" s="39" t="s">
        <v>64</v>
      </c>
      <c r="D26" s="12" t="s">
        <v>385</v>
      </c>
      <c r="E26" s="79">
        <v>37.5</v>
      </c>
      <c r="F26" s="13">
        <f t="shared" si="0"/>
        <v>0.5769230769230769</v>
      </c>
      <c r="H26" s="22">
        <v>9.5</v>
      </c>
      <c r="I26" s="24">
        <f t="shared" si="1"/>
        <v>3</v>
      </c>
    </row>
    <row r="27" spans="1:9" ht="33" customHeight="1">
      <c r="A27" s="31">
        <v>23</v>
      </c>
      <c r="B27" s="21" t="s">
        <v>75</v>
      </c>
      <c r="C27" s="39" t="s">
        <v>76</v>
      </c>
      <c r="D27" s="12" t="s">
        <v>390</v>
      </c>
      <c r="E27" s="79">
        <v>37.5</v>
      </c>
      <c r="F27" s="13">
        <f t="shared" si="0"/>
        <v>0.5769230769230769</v>
      </c>
      <c r="H27" s="22">
        <v>10</v>
      </c>
      <c r="I27" s="24">
        <f t="shared" si="1"/>
        <v>11</v>
      </c>
    </row>
    <row r="28" spans="1:9" ht="33" customHeight="1">
      <c r="A28" s="31">
        <v>24</v>
      </c>
      <c r="B28" s="21" t="s">
        <v>51</v>
      </c>
      <c r="C28" s="39" t="s">
        <v>52</v>
      </c>
      <c r="D28" s="12" t="s">
        <v>391</v>
      </c>
      <c r="E28" s="79">
        <v>37</v>
      </c>
      <c r="F28" s="13">
        <f t="shared" si="0"/>
        <v>0.5692307692307692</v>
      </c>
      <c r="H28" s="22">
        <v>10.5</v>
      </c>
      <c r="I28" s="24">
        <f t="shared" si="1"/>
        <v>3</v>
      </c>
    </row>
    <row r="29" spans="1:9" ht="33" customHeight="1">
      <c r="A29" s="31">
        <v>25</v>
      </c>
      <c r="B29" s="94" t="s">
        <v>53</v>
      </c>
      <c r="C29" s="39" t="s">
        <v>54</v>
      </c>
      <c r="D29" s="20" t="s">
        <v>375</v>
      </c>
      <c r="E29" s="79">
        <v>37</v>
      </c>
      <c r="F29" s="13">
        <f t="shared" si="0"/>
        <v>0.5692307692307692</v>
      </c>
      <c r="H29" s="22">
        <v>11</v>
      </c>
      <c r="I29" s="24">
        <f t="shared" si="1"/>
        <v>10</v>
      </c>
    </row>
    <row r="30" spans="1:9" ht="33" customHeight="1">
      <c r="A30" s="31">
        <v>26</v>
      </c>
      <c r="B30" s="21" t="s">
        <v>55</v>
      </c>
      <c r="C30" s="61" t="s">
        <v>56</v>
      </c>
      <c r="D30" s="20" t="s">
        <v>395</v>
      </c>
      <c r="E30" s="79">
        <v>37</v>
      </c>
      <c r="F30" s="13">
        <f t="shared" si="0"/>
        <v>0.5692307692307692</v>
      </c>
      <c r="H30" s="22">
        <v>11.5</v>
      </c>
      <c r="I30" s="24">
        <f t="shared" si="1"/>
        <v>2</v>
      </c>
    </row>
    <row r="31" spans="1:9" ht="33" customHeight="1">
      <c r="A31" s="31">
        <v>27</v>
      </c>
      <c r="B31" s="21" t="s">
        <v>360</v>
      </c>
      <c r="C31" s="39" t="s">
        <v>59</v>
      </c>
      <c r="D31" s="12" t="s">
        <v>372</v>
      </c>
      <c r="E31" s="79">
        <v>36.5</v>
      </c>
      <c r="F31" s="13">
        <f t="shared" si="0"/>
        <v>0.5615384615384615</v>
      </c>
      <c r="H31" s="22">
        <v>12</v>
      </c>
      <c r="I31" s="24">
        <f t="shared" si="1"/>
        <v>11</v>
      </c>
    </row>
    <row r="32" spans="1:9" ht="33" customHeight="1">
      <c r="A32" s="31">
        <v>28</v>
      </c>
      <c r="B32" s="20" t="s">
        <v>62</v>
      </c>
      <c r="C32" s="61" t="s">
        <v>58</v>
      </c>
      <c r="D32" s="20" t="s">
        <v>373</v>
      </c>
      <c r="E32" s="80">
        <v>36.5</v>
      </c>
      <c r="F32" s="13">
        <f t="shared" si="0"/>
        <v>0.5615384615384615</v>
      </c>
      <c r="H32" s="22">
        <v>12.5</v>
      </c>
      <c r="I32" s="24">
        <f t="shared" si="1"/>
        <v>4</v>
      </c>
    </row>
    <row r="33" spans="1:9" ht="33" customHeight="1">
      <c r="A33" s="31">
        <v>29</v>
      </c>
      <c r="B33" s="21" t="s">
        <v>67</v>
      </c>
      <c r="C33" s="39" t="s">
        <v>68</v>
      </c>
      <c r="D33" s="20" t="s">
        <v>386</v>
      </c>
      <c r="E33" s="79">
        <v>36.5</v>
      </c>
      <c r="F33" s="13">
        <f t="shared" si="0"/>
        <v>0.5615384615384615</v>
      </c>
      <c r="H33" s="22">
        <v>13</v>
      </c>
      <c r="I33" s="24">
        <f t="shared" si="1"/>
        <v>12</v>
      </c>
    </row>
    <row r="34" spans="1:9" ht="33" customHeight="1" thickBot="1">
      <c r="A34" s="86">
        <v>30</v>
      </c>
      <c r="B34" s="65" t="s">
        <v>70</v>
      </c>
      <c r="C34" s="67" t="s">
        <v>31</v>
      </c>
      <c r="D34" s="29" t="s">
        <v>378</v>
      </c>
      <c r="E34" s="81">
        <v>36.5</v>
      </c>
      <c r="F34" s="17">
        <f t="shared" si="0"/>
        <v>0.5615384615384615</v>
      </c>
      <c r="H34" s="22">
        <v>13.5</v>
      </c>
      <c r="I34" s="24">
        <f t="shared" si="1"/>
        <v>2</v>
      </c>
    </row>
    <row r="35" spans="1:9" ht="33" customHeight="1">
      <c r="A35" s="85">
        <v>31</v>
      </c>
      <c r="B35" s="57" t="s">
        <v>65</v>
      </c>
      <c r="C35" s="26" t="s">
        <v>66</v>
      </c>
      <c r="D35" s="98" t="s">
        <v>376</v>
      </c>
      <c r="E35" s="82">
        <v>36</v>
      </c>
      <c r="F35" s="50">
        <f t="shared" si="0"/>
        <v>0.5538461538461539</v>
      </c>
      <c r="H35" s="22">
        <v>14</v>
      </c>
      <c r="I35" s="24">
        <f t="shared" si="1"/>
        <v>16</v>
      </c>
    </row>
    <row r="36" spans="1:9" ht="33" customHeight="1">
      <c r="A36" s="31">
        <v>33</v>
      </c>
      <c r="B36" s="21" t="s">
        <v>69</v>
      </c>
      <c r="C36" s="27" t="s">
        <v>47</v>
      </c>
      <c r="D36" s="113" t="s">
        <v>394</v>
      </c>
      <c r="E36" s="79">
        <v>36</v>
      </c>
      <c r="F36" s="13">
        <f t="shared" si="0"/>
        <v>0.5538461538461539</v>
      </c>
      <c r="H36" s="22">
        <v>15</v>
      </c>
      <c r="I36" s="24">
        <f t="shared" si="1"/>
        <v>9</v>
      </c>
    </row>
    <row r="37" spans="1:9" ht="33" customHeight="1">
      <c r="A37" s="31">
        <v>34</v>
      </c>
      <c r="B37" s="20" t="s">
        <v>74</v>
      </c>
      <c r="C37" s="64" t="s">
        <v>58</v>
      </c>
      <c r="D37" s="107" t="s">
        <v>373</v>
      </c>
      <c r="E37" s="80">
        <v>36</v>
      </c>
      <c r="F37" s="13">
        <f aca="true" t="shared" si="2" ref="F37:F68">(E37/$E$3)</f>
        <v>0.5538461538461539</v>
      </c>
      <c r="H37" s="22">
        <v>15.5</v>
      </c>
      <c r="I37" s="24">
        <f t="shared" si="1"/>
        <v>2</v>
      </c>
    </row>
    <row r="38" spans="1:9" ht="33" customHeight="1">
      <c r="A38" s="31">
        <v>35</v>
      </c>
      <c r="B38" s="21" t="s">
        <v>77</v>
      </c>
      <c r="C38" s="27" t="s">
        <v>78</v>
      </c>
      <c r="D38" s="107" t="s">
        <v>380</v>
      </c>
      <c r="E38" s="79">
        <v>35</v>
      </c>
      <c r="F38" s="13">
        <f t="shared" si="2"/>
        <v>0.5384615384615384</v>
      </c>
      <c r="H38" s="22">
        <v>16</v>
      </c>
      <c r="I38" s="24">
        <f t="shared" si="1"/>
        <v>11</v>
      </c>
    </row>
    <row r="39" spans="1:9" ht="33" customHeight="1">
      <c r="A39" s="31">
        <v>36</v>
      </c>
      <c r="B39" s="94" t="s">
        <v>71</v>
      </c>
      <c r="C39" s="27" t="s">
        <v>72</v>
      </c>
      <c r="D39" s="95" t="s">
        <v>382</v>
      </c>
      <c r="E39" s="79">
        <v>34</v>
      </c>
      <c r="F39" s="13">
        <f t="shared" si="2"/>
        <v>0.5230769230769231</v>
      </c>
      <c r="H39" s="22">
        <v>16.5</v>
      </c>
      <c r="I39" s="24">
        <f t="shared" si="1"/>
        <v>3</v>
      </c>
    </row>
    <row r="40" spans="1:9" ht="33" customHeight="1">
      <c r="A40" s="31">
        <v>37</v>
      </c>
      <c r="B40" s="21" t="s">
        <v>79</v>
      </c>
      <c r="C40" s="27" t="s">
        <v>47</v>
      </c>
      <c r="D40" s="113" t="s">
        <v>394</v>
      </c>
      <c r="E40" s="79">
        <v>34</v>
      </c>
      <c r="F40" s="13">
        <f t="shared" si="2"/>
        <v>0.5230769230769231</v>
      </c>
      <c r="H40" s="22">
        <v>17</v>
      </c>
      <c r="I40" s="24">
        <f t="shared" si="1"/>
        <v>7</v>
      </c>
    </row>
    <row r="41" spans="1:9" ht="33" customHeight="1">
      <c r="A41" s="31">
        <v>38</v>
      </c>
      <c r="B41" s="21" t="s">
        <v>80</v>
      </c>
      <c r="C41" s="64" t="s">
        <v>35</v>
      </c>
      <c r="D41" s="107" t="s">
        <v>387</v>
      </c>
      <c r="E41" s="79">
        <v>34</v>
      </c>
      <c r="F41" s="14">
        <f t="shared" si="2"/>
        <v>0.5230769230769231</v>
      </c>
      <c r="H41" s="22">
        <v>17.5</v>
      </c>
      <c r="I41" s="24">
        <f aca="true" t="shared" si="3" ref="I41:I72">COUNTIF($E$5:$E$289,H41)</f>
        <v>0</v>
      </c>
    </row>
    <row r="42" spans="1:9" ht="33" customHeight="1">
      <c r="A42" s="31">
        <v>39</v>
      </c>
      <c r="B42" s="21" t="s">
        <v>81</v>
      </c>
      <c r="C42" s="27" t="s">
        <v>47</v>
      </c>
      <c r="D42" s="113" t="s">
        <v>394</v>
      </c>
      <c r="E42" s="79">
        <v>33</v>
      </c>
      <c r="F42" s="14">
        <f t="shared" si="2"/>
        <v>0.5076923076923077</v>
      </c>
      <c r="H42" s="22">
        <v>18</v>
      </c>
      <c r="I42" s="24">
        <f t="shared" si="3"/>
        <v>6</v>
      </c>
    </row>
    <row r="43" spans="1:9" ht="33" customHeight="1" thickBot="1">
      <c r="A43" s="86">
        <v>40</v>
      </c>
      <c r="B43" s="58" t="s">
        <v>82</v>
      </c>
      <c r="C43" s="105" t="s">
        <v>35</v>
      </c>
      <c r="D43" s="96" t="s">
        <v>387</v>
      </c>
      <c r="E43" s="83">
        <v>33</v>
      </c>
      <c r="F43" s="15">
        <f t="shared" si="2"/>
        <v>0.5076923076923077</v>
      </c>
      <c r="H43" s="22">
        <v>18.5</v>
      </c>
      <c r="I43" s="24">
        <f t="shared" si="3"/>
        <v>3</v>
      </c>
    </row>
    <row r="44" spans="1:9" ht="33" customHeight="1">
      <c r="A44" s="85">
        <v>41</v>
      </c>
      <c r="B44" s="114" t="s">
        <v>86</v>
      </c>
      <c r="C44" s="63" t="s">
        <v>72</v>
      </c>
      <c r="D44" s="10" t="s">
        <v>382</v>
      </c>
      <c r="E44" s="78">
        <v>32</v>
      </c>
      <c r="F44" s="11">
        <f t="shared" si="2"/>
        <v>0.49230769230769234</v>
      </c>
      <c r="H44" s="22">
        <v>19</v>
      </c>
      <c r="I44" s="24">
        <f t="shared" si="3"/>
        <v>10</v>
      </c>
    </row>
    <row r="45" spans="1:9" ht="33" customHeight="1">
      <c r="A45" s="31">
        <v>42</v>
      </c>
      <c r="B45" s="21" t="s">
        <v>83</v>
      </c>
      <c r="C45" s="39" t="s">
        <v>47</v>
      </c>
      <c r="D45" s="20"/>
      <c r="E45" s="79">
        <v>32</v>
      </c>
      <c r="F45" s="13">
        <f t="shared" si="2"/>
        <v>0.49230769230769234</v>
      </c>
      <c r="H45" s="22">
        <v>19.5</v>
      </c>
      <c r="I45" s="24">
        <f t="shared" si="3"/>
        <v>1</v>
      </c>
    </row>
    <row r="46" spans="1:9" ht="33" customHeight="1">
      <c r="A46" s="31">
        <v>43</v>
      </c>
      <c r="B46" s="21" t="s">
        <v>84</v>
      </c>
      <c r="C46" s="61" t="s">
        <v>85</v>
      </c>
      <c r="D46" s="12"/>
      <c r="E46" s="79">
        <v>32</v>
      </c>
      <c r="F46" s="13">
        <f t="shared" si="2"/>
        <v>0.49230769230769234</v>
      </c>
      <c r="H46" s="22">
        <v>20</v>
      </c>
      <c r="I46" s="24">
        <f t="shared" si="3"/>
        <v>4</v>
      </c>
    </row>
    <row r="47" spans="1:9" ht="33" customHeight="1">
      <c r="A47" s="31">
        <v>44</v>
      </c>
      <c r="B47" s="20" t="s">
        <v>86</v>
      </c>
      <c r="C47" s="40" t="s">
        <v>73</v>
      </c>
      <c r="D47" s="12"/>
      <c r="E47" s="84">
        <v>32</v>
      </c>
      <c r="F47" s="13">
        <f t="shared" si="2"/>
        <v>0.49230769230769234</v>
      </c>
      <c r="H47" s="22">
        <v>20.5</v>
      </c>
      <c r="I47" s="24">
        <f t="shared" si="3"/>
        <v>3</v>
      </c>
    </row>
    <row r="48" spans="1:9" ht="33" customHeight="1">
      <c r="A48" s="31">
        <v>45</v>
      </c>
      <c r="B48" s="21" t="s">
        <v>87</v>
      </c>
      <c r="C48" s="61" t="s">
        <v>49</v>
      </c>
      <c r="D48" s="12"/>
      <c r="E48" s="79">
        <v>31</v>
      </c>
      <c r="F48" s="13">
        <f t="shared" si="2"/>
        <v>0.47692307692307695</v>
      </c>
      <c r="H48" s="22">
        <v>21</v>
      </c>
      <c r="I48" s="24">
        <f t="shared" si="3"/>
        <v>2</v>
      </c>
    </row>
    <row r="49" spans="1:9" ht="33" customHeight="1">
      <c r="A49" s="31">
        <v>46</v>
      </c>
      <c r="B49" s="21" t="s">
        <v>361</v>
      </c>
      <c r="C49" s="39" t="s">
        <v>88</v>
      </c>
      <c r="D49" s="20"/>
      <c r="E49" s="79">
        <v>30</v>
      </c>
      <c r="F49" s="14">
        <f t="shared" si="2"/>
        <v>0.46153846153846156</v>
      </c>
      <c r="H49" s="22">
        <v>21.5</v>
      </c>
      <c r="I49" s="24">
        <f t="shared" si="3"/>
        <v>0</v>
      </c>
    </row>
    <row r="50" spans="1:9" ht="33" customHeight="1">
      <c r="A50" s="31">
        <v>47</v>
      </c>
      <c r="B50" s="21" t="s">
        <v>362</v>
      </c>
      <c r="C50" s="39" t="s">
        <v>89</v>
      </c>
      <c r="D50" s="12"/>
      <c r="E50" s="79">
        <v>30</v>
      </c>
      <c r="F50" s="13">
        <f t="shared" si="2"/>
        <v>0.46153846153846156</v>
      </c>
      <c r="H50" s="22">
        <v>22</v>
      </c>
      <c r="I50" s="24">
        <f t="shared" si="3"/>
        <v>4</v>
      </c>
    </row>
    <row r="51" spans="1:9" ht="33" customHeight="1">
      <c r="A51" s="31">
        <v>48</v>
      </c>
      <c r="B51" s="21" t="s">
        <v>90</v>
      </c>
      <c r="C51" s="39" t="s">
        <v>47</v>
      </c>
      <c r="D51" s="12"/>
      <c r="E51" s="79">
        <v>30</v>
      </c>
      <c r="F51" s="13">
        <f t="shared" si="2"/>
        <v>0.46153846153846156</v>
      </c>
      <c r="H51" s="22">
        <v>22.5</v>
      </c>
      <c r="I51" s="24">
        <f t="shared" si="3"/>
        <v>4</v>
      </c>
    </row>
    <row r="52" spans="1:9" ht="33" customHeight="1">
      <c r="A52" s="31">
        <v>49</v>
      </c>
      <c r="B52" s="21" t="s">
        <v>91</v>
      </c>
      <c r="C52" s="61" t="s">
        <v>28</v>
      </c>
      <c r="D52" s="20"/>
      <c r="E52" s="79">
        <v>30</v>
      </c>
      <c r="F52" s="13">
        <f t="shared" si="2"/>
        <v>0.46153846153846156</v>
      </c>
      <c r="H52" s="22">
        <v>23</v>
      </c>
      <c r="I52" s="24">
        <f t="shared" si="3"/>
        <v>8</v>
      </c>
    </row>
    <row r="53" spans="1:9" ht="33" customHeight="1" thickBot="1">
      <c r="A53" s="86">
        <v>50</v>
      </c>
      <c r="B53" s="65" t="s">
        <v>92</v>
      </c>
      <c r="C53" s="97" t="s">
        <v>93</v>
      </c>
      <c r="D53" s="29"/>
      <c r="E53" s="81">
        <v>29.5</v>
      </c>
      <c r="F53" s="17">
        <f t="shared" si="2"/>
        <v>0.45384615384615384</v>
      </c>
      <c r="H53" s="22">
        <v>23.5</v>
      </c>
      <c r="I53" s="24">
        <f t="shared" si="3"/>
        <v>1</v>
      </c>
    </row>
    <row r="54" spans="1:9" ht="33" customHeight="1">
      <c r="A54" s="85">
        <v>51</v>
      </c>
      <c r="B54" s="57" t="s">
        <v>94</v>
      </c>
      <c r="C54" s="26" t="s">
        <v>39</v>
      </c>
      <c r="D54" s="111"/>
      <c r="E54" s="82">
        <v>29</v>
      </c>
      <c r="F54" s="112">
        <f t="shared" si="2"/>
        <v>0.4461538461538462</v>
      </c>
      <c r="H54" s="22">
        <v>24</v>
      </c>
      <c r="I54" s="24">
        <f t="shared" si="3"/>
        <v>5</v>
      </c>
    </row>
    <row r="55" spans="1:9" ht="33" customHeight="1">
      <c r="A55" s="31">
        <v>52</v>
      </c>
      <c r="B55" s="21" t="s">
        <v>95</v>
      </c>
      <c r="C55" s="27" t="s">
        <v>96</v>
      </c>
      <c r="D55" s="95"/>
      <c r="E55" s="79">
        <v>29</v>
      </c>
      <c r="F55" s="13">
        <f t="shared" si="2"/>
        <v>0.4461538461538462</v>
      </c>
      <c r="H55" s="22">
        <v>24.5</v>
      </c>
      <c r="I55" s="24">
        <f t="shared" si="3"/>
        <v>0</v>
      </c>
    </row>
    <row r="56" spans="1:9" ht="33" customHeight="1">
      <c r="A56" s="31">
        <v>53</v>
      </c>
      <c r="B56" s="21" t="s">
        <v>97</v>
      </c>
      <c r="C56" s="64" t="s">
        <v>35</v>
      </c>
      <c r="D56" s="107"/>
      <c r="E56" s="79">
        <v>29</v>
      </c>
      <c r="F56" s="13">
        <f t="shared" si="2"/>
        <v>0.4461538461538462</v>
      </c>
      <c r="H56" s="22">
        <v>25</v>
      </c>
      <c r="I56" s="24">
        <f t="shared" si="3"/>
        <v>6</v>
      </c>
    </row>
    <row r="57" spans="1:9" ht="33" customHeight="1">
      <c r="A57" s="31">
        <v>54</v>
      </c>
      <c r="B57" s="20" t="s">
        <v>98</v>
      </c>
      <c r="C57" s="64" t="s">
        <v>99</v>
      </c>
      <c r="D57" s="107"/>
      <c r="E57" s="79">
        <v>28.5</v>
      </c>
      <c r="F57" s="14">
        <f t="shared" si="2"/>
        <v>0.43846153846153846</v>
      </c>
      <c r="H57" s="22">
        <v>25.5</v>
      </c>
      <c r="I57" s="24">
        <f t="shared" si="3"/>
        <v>3</v>
      </c>
    </row>
    <row r="58" spans="1:9" ht="33" customHeight="1">
      <c r="A58" s="31">
        <v>55</v>
      </c>
      <c r="B58" s="21" t="s">
        <v>100</v>
      </c>
      <c r="C58" s="27" t="s">
        <v>33</v>
      </c>
      <c r="D58" s="107"/>
      <c r="E58" s="79">
        <v>28</v>
      </c>
      <c r="F58" s="13">
        <f t="shared" si="2"/>
        <v>0.4307692307692308</v>
      </c>
      <c r="H58" s="22">
        <v>26</v>
      </c>
      <c r="I58" s="24">
        <f t="shared" si="3"/>
        <v>4</v>
      </c>
    </row>
    <row r="59" spans="1:9" ht="33" customHeight="1">
      <c r="A59" s="31">
        <v>56</v>
      </c>
      <c r="B59" s="21" t="s">
        <v>101</v>
      </c>
      <c r="C59" s="27" t="s">
        <v>39</v>
      </c>
      <c r="D59" s="107"/>
      <c r="E59" s="79">
        <v>28</v>
      </c>
      <c r="F59" s="13">
        <f t="shared" si="2"/>
        <v>0.4307692307692308</v>
      </c>
      <c r="H59" s="22">
        <v>26.5</v>
      </c>
      <c r="I59" s="24">
        <f t="shared" si="3"/>
        <v>2</v>
      </c>
    </row>
    <row r="60" spans="1:9" ht="33" customHeight="1">
      <c r="A60" s="31">
        <v>57</v>
      </c>
      <c r="B60" s="21" t="s">
        <v>102</v>
      </c>
      <c r="C60" s="27" t="s">
        <v>39</v>
      </c>
      <c r="D60" s="95"/>
      <c r="E60" s="79">
        <v>28</v>
      </c>
      <c r="F60" s="13">
        <f t="shared" si="2"/>
        <v>0.4307692307692308</v>
      </c>
      <c r="H60" s="22">
        <v>27</v>
      </c>
      <c r="I60" s="24">
        <f t="shared" si="3"/>
        <v>2</v>
      </c>
    </row>
    <row r="61" spans="1:9" ht="33" customHeight="1">
      <c r="A61" s="31">
        <v>58</v>
      </c>
      <c r="B61" s="21" t="s">
        <v>103</v>
      </c>
      <c r="C61" s="27" t="s">
        <v>47</v>
      </c>
      <c r="D61" s="95"/>
      <c r="E61" s="79">
        <v>28</v>
      </c>
      <c r="F61" s="13">
        <f t="shared" si="2"/>
        <v>0.4307692307692308</v>
      </c>
      <c r="H61" s="22">
        <v>27.5</v>
      </c>
      <c r="I61" s="24">
        <f t="shared" si="3"/>
        <v>2</v>
      </c>
    </row>
    <row r="62" spans="1:9" ht="33" customHeight="1">
      <c r="A62" s="31">
        <v>59</v>
      </c>
      <c r="B62" s="21" t="s">
        <v>104</v>
      </c>
      <c r="C62" s="27" t="s">
        <v>43</v>
      </c>
      <c r="D62" s="95"/>
      <c r="E62" s="79">
        <v>27.5</v>
      </c>
      <c r="F62" s="13">
        <f t="shared" si="2"/>
        <v>0.4230769230769231</v>
      </c>
      <c r="H62" s="22">
        <v>28</v>
      </c>
      <c r="I62" s="24">
        <f t="shared" si="3"/>
        <v>4</v>
      </c>
    </row>
    <row r="63" spans="1:9" ht="33" customHeight="1" thickBot="1">
      <c r="A63" s="86">
        <v>60</v>
      </c>
      <c r="B63" s="58" t="s">
        <v>105</v>
      </c>
      <c r="C63" s="28" t="s">
        <v>106</v>
      </c>
      <c r="D63" s="96"/>
      <c r="E63" s="83">
        <v>27.5</v>
      </c>
      <c r="F63" s="15">
        <f t="shared" si="2"/>
        <v>0.4230769230769231</v>
      </c>
      <c r="H63" s="22">
        <v>28.5</v>
      </c>
      <c r="I63" s="24">
        <f t="shared" si="3"/>
        <v>1</v>
      </c>
    </row>
    <row r="64" spans="1:9" ht="33" customHeight="1">
      <c r="A64" s="85">
        <v>61</v>
      </c>
      <c r="B64" s="99" t="s">
        <v>107</v>
      </c>
      <c r="C64" s="63" t="s">
        <v>96</v>
      </c>
      <c r="D64" s="10"/>
      <c r="E64" s="78">
        <v>27</v>
      </c>
      <c r="F64" s="11">
        <f t="shared" si="2"/>
        <v>0.4153846153846154</v>
      </c>
      <c r="H64" s="22">
        <v>29</v>
      </c>
      <c r="I64" s="24">
        <f t="shared" si="3"/>
        <v>3</v>
      </c>
    </row>
    <row r="65" spans="1:9" ht="33" customHeight="1">
      <c r="A65" s="31">
        <v>62</v>
      </c>
      <c r="B65" s="21" t="s">
        <v>108</v>
      </c>
      <c r="C65" s="61" t="s">
        <v>109</v>
      </c>
      <c r="D65" s="12"/>
      <c r="E65" s="79">
        <v>27</v>
      </c>
      <c r="F65" s="13">
        <f t="shared" si="2"/>
        <v>0.4153846153846154</v>
      </c>
      <c r="H65" s="22">
        <v>29.5</v>
      </c>
      <c r="I65" s="24">
        <f t="shared" si="3"/>
        <v>1</v>
      </c>
    </row>
    <row r="66" spans="1:9" ht="33" customHeight="1">
      <c r="A66" s="31">
        <v>63</v>
      </c>
      <c r="B66" s="21" t="s">
        <v>110</v>
      </c>
      <c r="C66" s="39" t="s">
        <v>43</v>
      </c>
      <c r="D66" s="12"/>
      <c r="E66" s="79">
        <v>26.5</v>
      </c>
      <c r="F66" s="13">
        <f t="shared" si="2"/>
        <v>0.4076923076923077</v>
      </c>
      <c r="H66" s="22">
        <v>30</v>
      </c>
      <c r="I66" s="24">
        <f t="shared" si="3"/>
        <v>4</v>
      </c>
    </row>
    <row r="67" spans="1:9" ht="33" customHeight="1">
      <c r="A67" s="31">
        <v>64</v>
      </c>
      <c r="B67" s="21" t="s">
        <v>111</v>
      </c>
      <c r="C67" s="39" t="s">
        <v>112</v>
      </c>
      <c r="D67" s="20"/>
      <c r="E67" s="79">
        <v>26.5</v>
      </c>
      <c r="F67" s="13">
        <f t="shared" si="2"/>
        <v>0.4076923076923077</v>
      </c>
      <c r="H67" s="22">
        <v>30.5</v>
      </c>
      <c r="I67" s="24">
        <f t="shared" si="3"/>
        <v>0</v>
      </c>
    </row>
    <row r="68" spans="1:9" ht="33" customHeight="1">
      <c r="A68" s="31">
        <v>65</v>
      </c>
      <c r="B68" s="21" t="s">
        <v>113</v>
      </c>
      <c r="C68" s="39" t="s">
        <v>114</v>
      </c>
      <c r="D68" s="20"/>
      <c r="E68" s="79">
        <v>26</v>
      </c>
      <c r="F68" s="13">
        <f t="shared" si="2"/>
        <v>0.4</v>
      </c>
      <c r="H68" s="22">
        <v>31</v>
      </c>
      <c r="I68" s="24">
        <f t="shared" si="3"/>
        <v>1</v>
      </c>
    </row>
    <row r="69" spans="1:9" ht="33" customHeight="1">
      <c r="A69" s="31">
        <v>66</v>
      </c>
      <c r="B69" s="21" t="s">
        <v>115</v>
      </c>
      <c r="C69" s="39" t="s">
        <v>116</v>
      </c>
      <c r="D69" s="12"/>
      <c r="E69" s="79">
        <v>26</v>
      </c>
      <c r="F69" s="13">
        <f aca="true" t="shared" si="4" ref="F69:F132">(E69/$E$3)</f>
        <v>0.4</v>
      </c>
      <c r="H69" s="22">
        <v>31.5</v>
      </c>
      <c r="I69" s="24">
        <f t="shared" si="3"/>
        <v>0</v>
      </c>
    </row>
    <row r="70" spans="1:9" ht="33" customHeight="1">
      <c r="A70" s="31">
        <v>67</v>
      </c>
      <c r="B70" s="21" t="s">
        <v>117</v>
      </c>
      <c r="C70" s="39" t="s">
        <v>118</v>
      </c>
      <c r="D70" s="12"/>
      <c r="E70" s="79">
        <v>26</v>
      </c>
      <c r="F70" s="13">
        <f t="shared" si="4"/>
        <v>0.4</v>
      </c>
      <c r="H70" s="22">
        <v>32</v>
      </c>
      <c r="I70" s="24">
        <f t="shared" si="3"/>
        <v>4</v>
      </c>
    </row>
    <row r="71" spans="1:9" ht="33" customHeight="1">
      <c r="A71" s="31">
        <v>68</v>
      </c>
      <c r="B71" s="12" t="s">
        <v>119</v>
      </c>
      <c r="C71" s="39" t="s">
        <v>120</v>
      </c>
      <c r="D71" s="12"/>
      <c r="E71" s="84">
        <v>26</v>
      </c>
      <c r="F71" s="13">
        <f t="shared" si="4"/>
        <v>0.4</v>
      </c>
      <c r="H71" s="22">
        <v>32.5</v>
      </c>
      <c r="I71" s="24">
        <f t="shared" si="3"/>
        <v>0</v>
      </c>
    </row>
    <row r="72" spans="1:9" ht="33" customHeight="1">
      <c r="A72" s="31">
        <v>69</v>
      </c>
      <c r="B72" s="21" t="s">
        <v>121</v>
      </c>
      <c r="C72" s="39" t="s">
        <v>112</v>
      </c>
      <c r="D72" s="20"/>
      <c r="E72" s="79">
        <v>25.5</v>
      </c>
      <c r="F72" s="13">
        <f t="shared" si="4"/>
        <v>0.3923076923076923</v>
      </c>
      <c r="H72" s="22">
        <v>33</v>
      </c>
      <c r="I72" s="24">
        <f t="shared" si="3"/>
        <v>2</v>
      </c>
    </row>
    <row r="73" spans="1:9" ht="33" customHeight="1" thickBot="1">
      <c r="A73" s="86">
        <v>70</v>
      </c>
      <c r="B73" s="65" t="s">
        <v>122</v>
      </c>
      <c r="C73" s="97" t="s">
        <v>112</v>
      </c>
      <c r="D73" s="16"/>
      <c r="E73" s="81">
        <v>25.5</v>
      </c>
      <c r="F73" s="17">
        <f t="shared" si="4"/>
        <v>0.3923076923076923</v>
      </c>
      <c r="H73" s="22">
        <v>33.5</v>
      </c>
      <c r="I73" s="24">
        <f aca="true" t="shared" si="5" ref="I73:I104">COUNTIF($E$5:$E$289,H73)</f>
        <v>0</v>
      </c>
    </row>
    <row r="74" spans="1:9" ht="33" customHeight="1">
      <c r="A74" s="85">
        <v>71</v>
      </c>
      <c r="B74" s="57" t="s">
        <v>123</v>
      </c>
      <c r="C74" s="66" t="s">
        <v>35</v>
      </c>
      <c r="D74" s="98"/>
      <c r="E74" s="82">
        <v>25.5</v>
      </c>
      <c r="F74" s="50">
        <f t="shared" si="4"/>
        <v>0.3923076923076923</v>
      </c>
      <c r="H74" s="22">
        <v>34</v>
      </c>
      <c r="I74" s="24">
        <f t="shared" si="5"/>
        <v>3</v>
      </c>
    </row>
    <row r="75" spans="1:9" ht="33" customHeight="1">
      <c r="A75" s="31">
        <v>72</v>
      </c>
      <c r="B75" s="21" t="s">
        <v>124</v>
      </c>
      <c r="C75" s="27" t="s">
        <v>47</v>
      </c>
      <c r="D75" s="107"/>
      <c r="E75" s="79">
        <v>25</v>
      </c>
      <c r="F75" s="13">
        <f t="shared" si="4"/>
        <v>0.38461538461538464</v>
      </c>
      <c r="H75" s="22">
        <v>34.5</v>
      </c>
      <c r="I75" s="24">
        <f t="shared" si="5"/>
        <v>0</v>
      </c>
    </row>
    <row r="76" spans="1:9" ht="33" customHeight="1">
      <c r="A76" s="31">
        <v>73</v>
      </c>
      <c r="B76" s="21" t="s">
        <v>125</v>
      </c>
      <c r="C76" s="27" t="s">
        <v>47</v>
      </c>
      <c r="D76" s="95"/>
      <c r="E76" s="79">
        <v>25</v>
      </c>
      <c r="F76" s="13">
        <f t="shared" si="4"/>
        <v>0.38461538461538464</v>
      </c>
      <c r="H76" s="22">
        <v>35</v>
      </c>
      <c r="I76" s="24">
        <f t="shared" si="5"/>
        <v>1</v>
      </c>
    </row>
    <row r="77" spans="1:9" ht="33" customHeight="1">
      <c r="A77" s="31">
        <v>74</v>
      </c>
      <c r="B77" s="21" t="s">
        <v>126</v>
      </c>
      <c r="C77" s="64" t="s">
        <v>127</v>
      </c>
      <c r="D77" s="95"/>
      <c r="E77" s="79">
        <v>25</v>
      </c>
      <c r="F77" s="13">
        <f t="shared" si="4"/>
        <v>0.38461538461538464</v>
      </c>
      <c r="H77" s="22">
        <v>35.5</v>
      </c>
      <c r="I77" s="24">
        <f t="shared" si="5"/>
        <v>0</v>
      </c>
    </row>
    <row r="78" spans="1:9" ht="33" customHeight="1">
      <c r="A78" s="31">
        <v>75</v>
      </c>
      <c r="B78" s="21" t="s">
        <v>363</v>
      </c>
      <c r="C78" s="64" t="s">
        <v>128</v>
      </c>
      <c r="D78" s="95"/>
      <c r="E78" s="79">
        <v>25</v>
      </c>
      <c r="F78" s="13">
        <f t="shared" si="4"/>
        <v>0.38461538461538464</v>
      </c>
      <c r="H78" s="22">
        <v>36</v>
      </c>
      <c r="I78" s="24">
        <f t="shared" si="5"/>
        <v>3</v>
      </c>
    </row>
    <row r="79" spans="1:9" ht="33" customHeight="1">
      <c r="A79" s="31">
        <v>76</v>
      </c>
      <c r="B79" s="21" t="s">
        <v>129</v>
      </c>
      <c r="C79" s="64" t="s">
        <v>49</v>
      </c>
      <c r="D79" s="107"/>
      <c r="E79" s="79">
        <v>25</v>
      </c>
      <c r="F79" s="13">
        <f t="shared" si="4"/>
        <v>0.38461538461538464</v>
      </c>
      <c r="H79" s="22">
        <v>36.5</v>
      </c>
      <c r="I79" s="24">
        <f t="shared" si="5"/>
        <v>4</v>
      </c>
    </row>
    <row r="80" spans="1:9" ht="33" customHeight="1">
      <c r="A80" s="31">
        <v>77</v>
      </c>
      <c r="B80" s="21" t="s">
        <v>130</v>
      </c>
      <c r="C80" s="64" t="s">
        <v>49</v>
      </c>
      <c r="D80" s="95"/>
      <c r="E80" s="79">
        <v>25</v>
      </c>
      <c r="F80" s="13">
        <f t="shared" si="4"/>
        <v>0.38461538461538464</v>
      </c>
      <c r="H80" s="22">
        <v>37</v>
      </c>
      <c r="I80" s="24">
        <f t="shared" si="5"/>
        <v>3</v>
      </c>
    </row>
    <row r="81" spans="1:9" ht="33" customHeight="1">
      <c r="A81" s="31">
        <v>78</v>
      </c>
      <c r="B81" s="21" t="s">
        <v>131</v>
      </c>
      <c r="C81" s="27" t="s">
        <v>33</v>
      </c>
      <c r="D81" s="95"/>
      <c r="E81" s="79">
        <v>24</v>
      </c>
      <c r="F81" s="13">
        <f t="shared" si="4"/>
        <v>0.36923076923076925</v>
      </c>
      <c r="H81" s="22">
        <v>37.5</v>
      </c>
      <c r="I81" s="24">
        <f t="shared" si="5"/>
        <v>3</v>
      </c>
    </row>
    <row r="82" spans="1:9" ht="33" customHeight="1">
      <c r="A82" s="31">
        <v>79</v>
      </c>
      <c r="B82" s="21" t="s">
        <v>132</v>
      </c>
      <c r="C82" s="27" t="s">
        <v>89</v>
      </c>
      <c r="D82" s="107"/>
      <c r="E82" s="79">
        <v>24</v>
      </c>
      <c r="F82" s="13">
        <f t="shared" si="4"/>
        <v>0.36923076923076925</v>
      </c>
      <c r="H82" s="22">
        <v>38</v>
      </c>
      <c r="I82" s="24">
        <f t="shared" si="5"/>
        <v>2</v>
      </c>
    </row>
    <row r="83" spans="1:9" ht="33" customHeight="1" thickBot="1">
      <c r="A83" s="86">
        <v>80</v>
      </c>
      <c r="B83" s="58" t="s">
        <v>133</v>
      </c>
      <c r="C83" s="28" t="s">
        <v>89</v>
      </c>
      <c r="D83" s="110"/>
      <c r="E83" s="83">
        <v>24</v>
      </c>
      <c r="F83" s="15">
        <f t="shared" si="4"/>
        <v>0.36923076923076925</v>
      </c>
      <c r="H83" s="22">
        <v>38.5</v>
      </c>
      <c r="I83" s="24">
        <f t="shared" si="5"/>
        <v>1</v>
      </c>
    </row>
    <row r="84" spans="1:9" ht="33" customHeight="1">
      <c r="A84" s="85">
        <v>81</v>
      </c>
      <c r="B84" s="99" t="s">
        <v>134</v>
      </c>
      <c r="C84" s="104" t="s">
        <v>35</v>
      </c>
      <c r="D84" s="19"/>
      <c r="E84" s="78">
        <v>24</v>
      </c>
      <c r="F84" s="11">
        <f t="shared" si="4"/>
        <v>0.36923076923076925</v>
      </c>
      <c r="H84" s="22">
        <v>39</v>
      </c>
      <c r="I84" s="24">
        <f t="shared" si="5"/>
        <v>1</v>
      </c>
    </row>
    <row r="85" spans="1:9" ht="33" customHeight="1">
      <c r="A85" s="31">
        <v>82</v>
      </c>
      <c r="B85" s="20" t="s">
        <v>135</v>
      </c>
      <c r="C85" s="61" t="s">
        <v>99</v>
      </c>
      <c r="D85" s="20"/>
      <c r="E85" s="79">
        <v>24</v>
      </c>
      <c r="F85" s="13">
        <f t="shared" si="4"/>
        <v>0.36923076923076925</v>
      </c>
      <c r="H85" s="22">
        <v>39.5</v>
      </c>
      <c r="I85" s="24">
        <f t="shared" si="5"/>
        <v>3</v>
      </c>
    </row>
    <row r="86" spans="1:9" ht="33" customHeight="1">
      <c r="A86" s="31">
        <v>83</v>
      </c>
      <c r="B86" s="21" t="s">
        <v>136</v>
      </c>
      <c r="C86" s="39" t="s">
        <v>106</v>
      </c>
      <c r="D86" s="20"/>
      <c r="E86" s="79">
        <v>23.5</v>
      </c>
      <c r="F86" s="14">
        <f t="shared" si="4"/>
        <v>0.36153846153846153</v>
      </c>
      <c r="H86" s="22">
        <v>40</v>
      </c>
      <c r="I86" s="24">
        <f t="shared" si="5"/>
        <v>0</v>
      </c>
    </row>
    <row r="87" spans="1:9" ht="33" customHeight="1">
      <c r="A87" s="31">
        <v>84</v>
      </c>
      <c r="B87" s="21" t="s">
        <v>137</v>
      </c>
      <c r="C87" s="39" t="s">
        <v>89</v>
      </c>
      <c r="D87" s="20"/>
      <c r="E87" s="79">
        <v>23</v>
      </c>
      <c r="F87" s="13">
        <f t="shared" si="4"/>
        <v>0.35384615384615387</v>
      </c>
      <c r="H87" s="22">
        <v>40.5</v>
      </c>
      <c r="I87" s="24">
        <f t="shared" si="5"/>
        <v>1</v>
      </c>
    </row>
    <row r="88" spans="1:9" ht="33" customHeight="1">
      <c r="A88" s="31">
        <v>85</v>
      </c>
      <c r="B88" s="21" t="s">
        <v>138</v>
      </c>
      <c r="C88" s="39" t="s">
        <v>89</v>
      </c>
      <c r="D88" s="20"/>
      <c r="E88" s="79">
        <v>23</v>
      </c>
      <c r="F88" s="13">
        <f t="shared" si="4"/>
        <v>0.35384615384615387</v>
      </c>
      <c r="H88" s="22">
        <v>41</v>
      </c>
      <c r="I88" s="24">
        <f t="shared" si="5"/>
        <v>1</v>
      </c>
    </row>
    <row r="89" spans="1:9" ht="33" customHeight="1">
      <c r="A89" s="31">
        <v>86</v>
      </c>
      <c r="B89" s="21" t="s">
        <v>139</v>
      </c>
      <c r="C89" s="39" t="s">
        <v>118</v>
      </c>
      <c r="D89" s="20"/>
      <c r="E89" s="79">
        <v>23</v>
      </c>
      <c r="F89" s="13">
        <f t="shared" si="4"/>
        <v>0.35384615384615387</v>
      </c>
      <c r="H89" s="22">
        <v>41.5</v>
      </c>
      <c r="I89" s="24">
        <f t="shared" si="5"/>
        <v>0</v>
      </c>
    </row>
    <row r="90" spans="1:9" ht="33" customHeight="1">
      <c r="A90" s="31">
        <v>87</v>
      </c>
      <c r="B90" s="21" t="s">
        <v>140</v>
      </c>
      <c r="C90" s="39" t="s">
        <v>141</v>
      </c>
      <c r="D90" s="12"/>
      <c r="E90" s="79">
        <v>23</v>
      </c>
      <c r="F90" s="13">
        <f t="shared" si="4"/>
        <v>0.35384615384615387</v>
      </c>
      <c r="H90" s="22">
        <v>42</v>
      </c>
      <c r="I90" s="24">
        <f t="shared" si="5"/>
        <v>1</v>
      </c>
    </row>
    <row r="91" spans="1:9" ht="33" customHeight="1">
      <c r="A91" s="31">
        <v>88</v>
      </c>
      <c r="B91" s="21" t="s">
        <v>142</v>
      </c>
      <c r="C91" s="39" t="s">
        <v>45</v>
      </c>
      <c r="D91" s="12"/>
      <c r="E91" s="79">
        <v>23</v>
      </c>
      <c r="F91" s="13">
        <f t="shared" si="4"/>
        <v>0.35384615384615387</v>
      </c>
      <c r="H91" s="22">
        <v>42.5</v>
      </c>
      <c r="I91" s="24">
        <f t="shared" si="5"/>
        <v>0</v>
      </c>
    </row>
    <row r="92" spans="1:9" ht="33" customHeight="1">
      <c r="A92" s="31">
        <v>89</v>
      </c>
      <c r="B92" s="21" t="s">
        <v>143</v>
      </c>
      <c r="C92" s="39" t="s">
        <v>120</v>
      </c>
      <c r="D92" s="20"/>
      <c r="E92" s="79">
        <v>23</v>
      </c>
      <c r="F92" s="14">
        <f t="shared" si="4"/>
        <v>0.35384615384615387</v>
      </c>
      <c r="H92" s="22">
        <v>43</v>
      </c>
      <c r="I92" s="24">
        <f t="shared" si="5"/>
        <v>0</v>
      </c>
    </row>
    <row r="93" spans="1:9" ht="33" customHeight="1" thickBot="1">
      <c r="A93" s="86">
        <v>90</v>
      </c>
      <c r="B93" s="65" t="s">
        <v>144</v>
      </c>
      <c r="C93" s="109" t="s">
        <v>145</v>
      </c>
      <c r="D93" s="29"/>
      <c r="E93" s="76">
        <v>23</v>
      </c>
      <c r="F93" s="42">
        <f t="shared" si="4"/>
        <v>0.35384615384615387</v>
      </c>
      <c r="H93" s="22">
        <v>43.5</v>
      </c>
      <c r="I93" s="24">
        <f t="shared" si="5"/>
        <v>1</v>
      </c>
    </row>
    <row r="94" spans="1:9" ht="33" customHeight="1">
      <c r="A94" s="88">
        <v>91</v>
      </c>
      <c r="B94" s="19" t="s">
        <v>146</v>
      </c>
      <c r="C94" s="66" t="s">
        <v>99</v>
      </c>
      <c r="D94" s="98"/>
      <c r="E94" s="72">
        <v>23</v>
      </c>
      <c r="F94" s="50">
        <f t="shared" si="4"/>
        <v>0.35384615384615387</v>
      </c>
      <c r="H94" s="22">
        <v>44</v>
      </c>
      <c r="I94" s="24">
        <f t="shared" si="5"/>
        <v>0</v>
      </c>
    </row>
    <row r="95" spans="1:9" ht="33" customHeight="1">
      <c r="A95" s="31">
        <v>92</v>
      </c>
      <c r="B95" s="21" t="s">
        <v>147</v>
      </c>
      <c r="C95" s="27" t="s">
        <v>33</v>
      </c>
      <c r="D95" s="95"/>
      <c r="E95" s="69">
        <v>22.5</v>
      </c>
      <c r="F95" s="13">
        <f t="shared" si="4"/>
        <v>0.34615384615384615</v>
      </c>
      <c r="H95" s="22">
        <v>44.5</v>
      </c>
      <c r="I95" s="24">
        <f t="shared" si="5"/>
        <v>1</v>
      </c>
    </row>
    <row r="96" spans="1:9" ht="33" customHeight="1">
      <c r="A96" s="31">
        <v>93</v>
      </c>
      <c r="B96" s="21" t="s">
        <v>148</v>
      </c>
      <c r="C96" s="27" t="s">
        <v>116</v>
      </c>
      <c r="D96" s="107"/>
      <c r="E96" s="69">
        <v>22.5</v>
      </c>
      <c r="F96" s="14">
        <f t="shared" si="4"/>
        <v>0.34615384615384615</v>
      </c>
      <c r="H96" s="22">
        <v>45</v>
      </c>
      <c r="I96" s="24">
        <f t="shared" si="5"/>
        <v>0</v>
      </c>
    </row>
    <row r="97" spans="1:9" ht="33" customHeight="1">
      <c r="A97" s="31">
        <v>94</v>
      </c>
      <c r="B97" s="21" t="s">
        <v>149</v>
      </c>
      <c r="C97" s="27" t="s">
        <v>76</v>
      </c>
      <c r="D97" s="107"/>
      <c r="E97" s="69">
        <v>22.5</v>
      </c>
      <c r="F97" s="14">
        <f t="shared" si="4"/>
        <v>0.34615384615384615</v>
      </c>
      <c r="H97" s="22">
        <v>45.5</v>
      </c>
      <c r="I97" s="24">
        <f t="shared" si="5"/>
        <v>1</v>
      </c>
    </row>
    <row r="98" spans="1:9" ht="33" customHeight="1">
      <c r="A98" s="31">
        <v>95</v>
      </c>
      <c r="B98" s="21" t="s">
        <v>150</v>
      </c>
      <c r="C98" s="27" t="s">
        <v>26</v>
      </c>
      <c r="D98" s="107"/>
      <c r="E98" s="69">
        <v>22.5</v>
      </c>
      <c r="F98" s="13">
        <f t="shared" si="4"/>
        <v>0.34615384615384615</v>
      </c>
      <c r="H98" s="22">
        <v>46</v>
      </c>
      <c r="I98" s="24">
        <f t="shared" si="5"/>
        <v>0</v>
      </c>
    </row>
    <row r="99" spans="1:9" ht="33" customHeight="1">
      <c r="A99" s="31">
        <v>96</v>
      </c>
      <c r="B99" s="21" t="s">
        <v>151</v>
      </c>
      <c r="C99" s="27" t="s">
        <v>33</v>
      </c>
      <c r="D99" s="95"/>
      <c r="E99" s="69">
        <v>22</v>
      </c>
      <c r="F99" s="13">
        <f t="shared" si="4"/>
        <v>0.3384615384615385</v>
      </c>
      <c r="H99" s="22">
        <v>46.5</v>
      </c>
      <c r="I99" s="24">
        <f t="shared" si="5"/>
        <v>2</v>
      </c>
    </row>
    <row r="100" spans="1:9" ht="33" customHeight="1">
      <c r="A100" s="31">
        <v>97</v>
      </c>
      <c r="B100" s="21" t="s">
        <v>152</v>
      </c>
      <c r="C100" s="27" t="s">
        <v>141</v>
      </c>
      <c r="D100" s="95"/>
      <c r="E100" s="69">
        <v>22</v>
      </c>
      <c r="F100" s="13">
        <f t="shared" si="4"/>
        <v>0.3384615384615385</v>
      </c>
      <c r="H100" s="22">
        <v>47</v>
      </c>
      <c r="I100" s="24">
        <f t="shared" si="5"/>
        <v>0</v>
      </c>
    </row>
    <row r="101" spans="1:9" ht="33" customHeight="1">
      <c r="A101" s="31">
        <v>98</v>
      </c>
      <c r="B101" s="21" t="s">
        <v>153</v>
      </c>
      <c r="C101" s="64" t="s">
        <v>31</v>
      </c>
      <c r="D101" s="107"/>
      <c r="E101" s="69">
        <v>22</v>
      </c>
      <c r="F101" s="13">
        <f t="shared" si="4"/>
        <v>0.3384615384615385</v>
      </c>
      <c r="H101" s="22">
        <v>47.5</v>
      </c>
      <c r="I101" s="24">
        <f t="shared" si="5"/>
        <v>0</v>
      </c>
    </row>
    <row r="102" spans="1:9" ht="33" customHeight="1">
      <c r="A102" s="31">
        <v>99</v>
      </c>
      <c r="B102" s="20" t="s">
        <v>364</v>
      </c>
      <c r="C102" s="64" t="s">
        <v>120</v>
      </c>
      <c r="D102" s="95"/>
      <c r="E102" s="70">
        <v>22</v>
      </c>
      <c r="F102" s="13">
        <f t="shared" si="4"/>
        <v>0.3384615384615385</v>
      </c>
      <c r="H102" s="22">
        <v>48</v>
      </c>
      <c r="I102" s="24">
        <f t="shared" si="5"/>
        <v>0</v>
      </c>
    </row>
    <row r="103" spans="1:9" ht="33" customHeight="1" thickBot="1">
      <c r="A103" s="87">
        <v>100</v>
      </c>
      <c r="B103" s="58" t="s">
        <v>154</v>
      </c>
      <c r="C103" s="28" t="s">
        <v>96</v>
      </c>
      <c r="D103" s="96"/>
      <c r="E103" s="73">
        <v>21</v>
      </c>
      <c r="F103" s="15">
        <f t="shared" si="4"/>
        <v>0.3230769230769231</v>
      </c>
      <c r="H103" s="22">
        <v>48.5</v>
      </c>
      <c r="I103" s="24">
        <f t="shared" si="5"/>
        <v>1</v>
      </c>
    </row>
    <row r="104" spans="1:9" ht="33" customHeight="1">
      <c r="A104" s="85">
        <v>101</v>
      </c>
      <c r="B104" s="99" t="s">
        <v>155</v>
      </c>
      <c r="C104" s="104" t="s">
        <v>156</v>
      </c>
      <c r="D104" s="10"/>
      <c r="E104" s="68">
        <v>21</v>
      </c>
      <c r="F104" s="11">
        <f t="shared" si="4"/>
        <v>0.3230769230769231</v>
      </c>
      <c r="H104" s="22">
        <v>49</v>
      </c>
      <c r="I104" s="24">
        <f t="shared" si="5"/>
        <v>1</v>
      </c>
    </row>
    <row r="105" spans="1:9" ht="33" customHeight="1">
      <c r="A105" s="31">
        <v>102</v>
      </c>
      <c r="B105" s="21" t="s">
        <v>157</v>
      </c>
      <c r="C105" s="39" t="s">
        <v>43</v>
      </c>
      <c r="D105" s="12"/>
      <c r="E105" s="69">
        <v>20.5</v>
      </c>
      <c r="F105" s="13">
        <f t="shared" si="4"/>
        <v>0.3153846153846154</v>
      </c>
      <c r="H105" s="22">
        <v>49.5</v>
      </c>
      <c r="I105" s="24">
        <f aca="true" t="shared" si="6" ref="I105:I136">COUNTIF($E$5:$E$289,H105)</f>
        <v>0</v>
      </c>
    </row>
    <row r="106" spans="1:9" ht="33" customHeight="1">
      <c r="A106" s="31">
        <v>103</v>
      </c>
      <c r="B106" s="21" t="s">
        <v>158</v>
      </c>
      <c r="C106" s="39" t="s">
        <v>66</v>
      </c>
      <c r="D106" s="12"/>
      <c r="E106" s="69">
        <v>20.5</v>
      </c>
      <c r="F106" s="13">
        <f t="shared" si="4"/>
        <v>0.3153846153846154</v>
      </c>
      <c r="H106" s="22">
        <v>50</v>
      </c>
      <c r="I106" s="24">
        <f t="shared" si="6"/>
        <v>0</v>
      </c>
    </row>
    <row r="107" spans="1:9" ht="33" customHeight="1">
      <c r="A107" s="31">
        <v>104</v>
      </c>
      <c r="B107" s="21" t="s">
        <v>159</v>
      </c>
      <c r="C107" s="59" t="s">
        <v>145</v>
      </c>
      <c r="D107" s="20"/>
      <c r="E107" s="74">
        <v>20.5</v>
      </c>
      <c r="F107" s="13">
        <f t="shared" si="4"/>
        <v>0.3153846153846154</v>
      </c>
      <c r="H107" s="22">
        <v>50.5</v>
      </c>
      <c r="I107" s="24">
        <f t="shared" si="6"/>
        <v>0</v>
      </c>
    </row>
    <row r="108" spans="1:9" ht="33" customHeight="1">
      <c r="A108" s="31">
        <v>105</v>
      </c>
      <c r="B108" s="21" t="s">
        <v>160</v>
      </c>
      <c r="C108" s="39" t="s">
        <v>33</v>
      </c>
      <c r="D108" s="20"/>
      <c r="E108" s="69">
        <v>20</v>
      </c>
      <c r="F108" s="13">
        <f t="shared" si="4"/>
        <v>0.3076923076923077</v>
      </c>
      <c r="H108" s="22">
        <v>51</v>
      </c>
      <c r="I108" s="24">
        <f t="shared" si="6"/>
        <v>0</v>
      </c>
    </row>
    <row r="109" spans="1:9" ht="33" customHeight="1">
      <c r="A109" s="31">
        <v>106</v>
      </c>
      <c r="B109" s="21" t="s">
        <v>161</v>
      </c>
      <c r="C109" s="61" t="s">
        <v>162</v>
      </c>
      <c r="D109" s="12"/>
      <c r="E109" s="69">
        <v>20</v>
      </c>
      <c r="F109" s="13">
        <f t="shared" si="4"/>
        <v>0.3076923076923077</v>
      </c>
      <c r="H109" s="22">
        <v>51.5</v>
      </c>
      <c r="I109" s="24">
        <f t="shared" si="6"/>
        <v>0</v>
      </c>
    </row>
    <row r="110" spans="1:9" ht="33" customHeight="1">
      <c r="A110" s="31">
        <v>107</v>
      </c>
      <c r="B110" s="21" t="s">
        <v>163</v>
      </c>
      <c r="C110" s="61" t="s">
        <v>85</v>
      </c>
      <c r="D110" s="20"/>
      <c r="E110" s="69">
        <v>20</v>
      </c>
      <c r="F110" s="13">
        <f t="shared" si="4"/>
        <v>0.3076923076923077</v>
      </c>
      <c r="H110" s="22">
        <v>52</v>
      </c>
      <c r="I110" s="24">
        <f t="shared" si="6"/>
        <v>0</v>
      </c>
    </row>
    <row r="111" spans="1:9" ht="33" customHeight="1">
      <c r="A111" s="31">
        <v>108</v>
      </c>
      <c r="B111" s="21" t="s">
        <v>164</v>
      </c>
      <c r="C111" s="59" t="s">
        <v>145</v>
      </c>
      <c r="D111" s="20"/>
      <c r="E111" s="74">
        <v>20</v>
      </c>
      <c r="F111" s="13">
        <f t="shared" si="4"/>
        <v>0.3076923076923077</v>
      </c>
      <c r="H111" s="22">
        <v>52.5</v>
      </c>
      <c r="I111" s="24">
        <f t="shared" si="6"/>
        <v>0</v>
      </c>
    </row>
    <row r="112" spans="1:9" ht="33" customHeight="1">
      <c r="A112" s="31">
        <v>109</v>
      </c>
      <c r="B112" s="21" t="s">
        <v>165</v>
      </c>
      <c r="C112" s="39" t="s">
        <v>120</v>
      </c>
      <c r="D112" s="12"/>
      <c r="E112" s="69">
        <v>19.5</v>
      </c>
      <c r="F112" s="13">
        <f t="shared" si="4"/>
        <v>0.3</v>
      </c>
      <c r="H112" s="22">
        <v>53</v>
      </c>
      <c r="I112" s="24">
        <f t="shared" si="6"/>
        <v>1</v>
      </c>
    </row>
    <row r="113" spans="1:9" ht="33" customHeight="1" thickBot="1">
      <c r="A113" s="86">
        <v>110</v>
      </c>
      <c r="B113" s="65" t="s">
        <v>166</v>
      </c>
      <c r="C113" s="97" t="s">
        <v>33</v>
      </c>
      <c r="D113" s="16"/>
      <c r="E113" s="71">
        <v>19</v>
      </c>
      <c r="F113" s="17">
        <f t="shared" si="4"/>
        <v>0.2923076923076923</v>
      </c>
      <c r="H113" s="22">
        <v>53.5</v>
      </c>
      <c r="I113" s="24">
        <f t="shared" si="6"/>
        <v>1</v>
      </c>
    </row>
    <row r="114" spans="1:9" ht="33" customHeight="1">
      <c r="A114" s="88">
        <v>111</v>
      </c>
      <c r="B114" s="57" t="s">
        <v>167</v>
      </c>
      <c r="C114" s="26" t="s">
        <v>168</v>
      </c>
      <c r="D114" s="98"/>
      <c r="E114" s="72">
        <v>19</v>
      </c>
      <c r="F114" s="50">
        <f t="shared" si="4"/>
        <v>0.2923076923076923</v>
      </c>
      <c r="H114" s="22">
        <v>54</v>
      </c>
      <c r="I114" s="24">
        <f t="shared" si="6"/>
        <v>0</v>
      </c>
    </row>
    <row r="115" spans="1:9" ht="33" customHeight="1">
      <c r="A115" s="31">
        <v>112</v>
      </c>
      <c r="B115" s="21" t="s">
        <v>169</v>
      </c>
      <c r="C115" s="27" t="s">
        <v>116</v>
      </c>
      <c r="D115" s="95"/>
      <c r="E115" s="69">
        <v>19</v>
      </c>
      <c r="F115" s="13">
        <f t="shared" si="4"/>
        <v>0.2923076923076923</v>
      </c>
      <c r="H115" s="22">
        <v>54.5</v>
      </c>
      <c r="I115" s="24">
        <f t="shared" si="6"/>
        <v>0</v>
      </c>
    </row>
    <row r="116" spans="1:9" ht="33" customHeight="1">
      <c r="A116" s="31">
        <v>113</v>
      </c>
      <c r="B116" s="21" t="s">
        <v>170</v>
      </c>
      <c r="C116" s="27" t="s">
        <v>39</v>
      </c>
      <c r="D116" s="107"/>
      <c r="E116" s="69">
        <v>19</v>
      </c>
      <c r="F116" s="13">
        <f t="shared" si="4"/>
        <v>0.2923076923076923</v>
      </c>
      <c r="H116" s="22">
        <v>55</v>
      </c>
      <c r="I116" s="24">
        <f t="shared" si="6"/>
        <v>0</v>
      </c>
    </row>
    <row r="117" spans="1:9" ht="33" customHeight="1">
      <c r="A117" s="31">
        <v>114</v>
      </c>
      <c r="B117" s="21" t="s">
        <v>171</v>
      </c>
      <c r="C117" s="27" t="s">
        <v>76</v>
      </c>
      <c r="D117" s="95"/>
      <c r="E117" s="69">
        <v>19</v>
      </c>
      <c r="F117" s="13">
        <f t="shared" si="4"/>
        <v>0.2923076923076923</v>
      </c>
      <c r="H117" s="22">
        <v>55.5</v>
      </c>
      <c r="I117" s="24">
        <f t="shared" si="6"/>
        <v>0</v>
      </c>
    </row>
    <row r="118" spans="1:9" ht="33" customHeight="1">
      <c r="A118" s="31">
        <v>115</v>
      </c>
      <c r="B118" s="21" t="s">
        <v>172</v>
      </c>
      <c r="C118" s="27" t="s">
        <v>78</v>
      </c>
      <c r="D118" s="95"/>
      <c r="E118" s="69">
        <v>19</v>
      </c>
      <c r="F118" s="13">
        <f t="shared" si="4"/>
        <v>0.2923076923076923</v>
      </c>
      <c r="H118" s="22">
        <v>56</v>
      </c>
      <c r="I118" s="24">
        <f t="shared" si="6"/>
        <v>0</v>
      </c>
    </row>
    <row r="119" spans="1:9" ht="33" customHeight="1">
      <c r="A119" s="31">
        <v>116</v>
      </c>
      <c r="B119" s="21" t="s">
        <v>173</v>
      </c>
      <c r="C119" s="27" t="s">
        <v>26</v>
      </c>
      <c r="D119" s="95"/>
      <c r="E119" s="69">
        <v>19</v>
      </c>
      <c r="F119" s="13">
        <f t="shared" si="4"/>
        <v>0.2923076923076923</v>
      </c>
      <c r="H119" s="22">
        <v>56.5</v>
      </c>
      <c r="I119" s="24">
        <f t="shared" si="6"/>
        <v>0</v>
      </c>
    </row>
    <row r="120" spans="1:9" ht="33" customHeight="1">
      <c r="A120" s="31">
        <v>117</v>
      </c>
      <c r="B120" s="21" t="s">
        <v>174</v>
      </c>
      <c r="C120" s="64" t="s">
        <v>28</v>
      </c>
      <c r="D120" s="95"/>
      <c r="E120" s="69">
        <v>19</v>
      </c>
      <c r="F120" s="13">
        <f t="shared" si="4"/>
        <v>0.2923076923076923</v>
      </c>
      <c r="H120" s="22">
        <v>57</v>
      </c>
      <c r="I120" s="24">
        <f t="shared" si="6"/>
        <v>0</v>
      </c>
    </row>
    <row r="121" spans="1:9" ht="33" customHeight="1">
      <c r="A121" s="31">
        <v>118</v>
      </c>
      <c r="B121" s="21" t="s">
        <v>175</v>
      </c>
      <c r="C121" s="64" t="s">
        <v>127</v>
      </c>
      <c r="D121" s="95"/>
      <c r="E121" s="69">
        <v>19</v>
      </c>
      <c r="F121" s="13">
        <f t="shared" si="4"/>
        <v>0.2923076923076923</v>
      </c>
      <c r="H121" s="22">
        <v>57.5</v>
      </c>
      <c r="I121" s="24">
        <f t="shared" si="6"/>
        <v>0</v>
      </c>
    </row>
    <row r="122" spans="1:9" ht="33" customHeight="1">
      <c r="A122" s="87">
        <v>119</v>
      </c>
      <c r="B122" s="21" t="s">
        <v>176</v>
      </c>
      <c r="C122" s="64" t="s">
        <v>177</v>
      </c>
      <c r="D122" s="95"/>
      <c r="E122" s="69">
        <v>19</v>
      </c>
      <c r="F122" s="13">
        <f t="shared" si="4"/>
        <v>0.2923076923076923</v>
      </c>
      <c r="H122" s="22">
        <v>58</v>
      </c>
      <c r="I122" s="24">
        <f t="shared" si="6"/>
        <v>0</v>
      </c>
    </row>
    <row r="123" spans="1:9" ht="33" customHeight="1" thickBot="1">
      <c r="A123" s="87">
        <v>120</v>
      </c>
      <c r="B123" s="58" t="s">
        <v>178</v>
      </c>
      <c r="C123" s="28" t="s">
        <v>43</v>
      </c>
      <c r="D123" s="96"/>
      <c r="E123" s="73">
        <v>18.5</v>
      </c>
      <c r="F123" s="15">
        <f t="shared" si="4"/>
        <v>0.2846153846153846</v>
      </c>
      <c r="H123" s="22">
        <v>58.5</v>
      </c>
      <c r="I123" s="24">
        <f t="shared" si="6"/>
        <v>0</v>
      </c>
    </row>
    <row r="124" spans="1:9" ht="33" customHeight="1">
      <c r="A124" s="85">
        <v>121</v>
      </c>
      <c r="B124" s="99" t="s">
        <v>179</v>
      </c>
      <c r="C124" s="108" t="s">
        <v>145</v>
      </c>
      <c r="D124" s="10"/>
      <c r="E124" s="77">
        <v>18.5</v>
      </c>
      <c r="F124" s="11">
        <f t="shared" si="4"/>
        <v>0.2846153846153846</v>
      </c>
      <c r="H124" s="22">
        <v>59</v>
      </c>
      <c r="I124" s="24">
        <f t="shared" si="6"/>
        <v>0</v>
      </c>
    </row>
    <row r="125" spans="1:9" ht="33" customHeight="1">
      <c r="A125" s="87">
        <v>122</v>
      </c>
      <c r="B125" s="20" t="s">
        <v>180</v>
      </c>
      <c r="C125" s="61" t="s">
        <v>58</v>
      </c>
      <c r="D125" s="12"/>
      <c r="E125" s="70">
        <v>18.5</v>
      </c>
      <c r="F125" s="13">
        <f t="shared" si="4"/>
        <v>0.2846153846153846</v>
      </c>
      <c r="H125" s="22">
        <v>59.5</v>
      </c>
      <c r="I125" s="24">
        <f t="shared" si="6"/>
        <v>0</v>
      </c>
    </row>
    <row r="126" spans="1:9" ht="33" customHeight="1">
      <c r="A126" s="31">
        <v>123</v>
      </c>
      <c r="B126" s="21" t="s">
        <v>181</v>
      </c>
      <c r="C126" s="39" t="s">
        <v>182</v>
      </c>
      <c r="D126" s="12"/>
      <c r="E126" s="69">
        <v>18</v>
      </c>
      <c r="F126" s="13">
        <f t="shared" si="4"/>
        <v>0.27692307692307694</v>
      </c>
      <c r="H126" s="22">
        <v>60</v>
      </c>
      <c r="I126" s="24">
        <f t="shared" si="6"/>
        <v>0</v>
      </c>
    </row>
    <row r="127" spans="1:9" ht="33" customHeight="1">
      <c r="A127" s="31">
        <v>124</v>
      </c>
      <c r="B127" s="21" t="s">
        <v>183</v>
      </c>
      <c r="C127" s="39" t="s">
        <v>118</v>
      </c>
      <c r="D127" s="12"/>
      <c r="E127" s="69">
        <v>18</v>
      </c>
      <c r="F127" s="13">
        <f t="shared" si="4"/>
        <v>0.27692307692307694</v>
      </c>
      <c r="H127" s="22">
        <v>60.5</v>
      </c>
      <c r="I127" s="24">
        <f t="shared" si="6"/>
        <v>0</v>
      </c>
    </row>
    <row r="128" spans="1:9" ht="33" customHeight="1">
      <c r="A128" s="87">
        <v>125</v>
      </c>
      <c r="B128" s="21" t="s">
        <v>184</v>
      </c>
      <c r="C128" s="39" t="s">
        <v>118</v>
      </c>
      <c r="D128" s="12"/>
      <c r="E128" s="69">
        <v>18</v>
      </c>
      <c r="F128" s="13">
        <f t="shared" si="4"/>
        <v>0.27692307692307694</v>
      </c>
      <c r="H128" s="22">
        <v>61</v>
      </c>
      <c r="I128" s="24">
        <f t="shared" si="6"/>
        <v>0</v>
      </c>
    </row>
    <row r="129" spans="1:9" ht="33" customHeight="1">
      <c r="A129" s="31">
        <v>126</v>
      </c>
      <c r="B129" s="21" t="s">
        <v>185</v>
      </c>
      <c r="C129" s="39" t="s">
        <v>186</v>
      </c>
      <c r="D129" s="12"/>
      <c r="E129" s="69">
        <v>18</v>
      </c>
      <c r="F129" s="13">
        <f t="shared" si="4"/>
        <v>0.27692307692307694</v>
      </c>
      <c r="H129" s="22">
        <v>61.5</v>
      </c>
      <c r="I129" s="24">
        <f t="shared" si="6"/>
        <v>0</v>
      </c>
    </row>
    <row r="130" spans="1:9" ht="33" customHeight="1">
      <c r="A130" s="31">
        <v>127</v>
      </c>
      <c r="B130" s="21" t="s">
        <v>187</v>
      </c>
      <c r="C130" s="61" t="s">
        <v>127</v>
      </c>
      <c r="D130" s="12"/>
      <c r="E130" s="69">
        <v>18</v>
      </c>
      <c r="F130" s="13">
        <f t="shared" si="4"/>
        <v>0.27692307692307694</v>
      </c>
      <c r="H130" s="22">
        <v>62</v>
      </c>
      <c r="I130" s="24">
        <f t="shared" si="6"/>
        <v>0</v>
      </c>
    </row>
    <row r="131" spans="1:9" ht="33" customHeight="1">
      <c r="A131" s="87">
        <v>128</v>
      </c>
      <c r="B131" s="21" t="s">
        <v>188</v>
      </c>
      <c r="C131" s="61" t="s">
        <v>35</v>
      </c>
      <c r="D131" s="12"/>
      <c r="E131" s="69">
        <v>18</v>
      </c>
      <c r="F131" s="13">
        <f t="shared" si="4"/>
        <v>0.27692307692307694</v>
      </c>
      <c r="H131" s="22">
        <v>62.5</v>
      </c>
      <c r="I131" s="24">
        <f t="shared" si="6"/>
        <v>0</v>
      </c>
    </row>
    <row r="132" spans="1:9" ht="33" customHeight="1">
      <c r="A132" s="31">
        <v>129</v>
      </c>
      <c r="B132" s="21" t="s">
        <v>189</v>
      </c>
      <c r="C132" s="39" t="s">
        <v>114</v>
      </c>
      <c r="D132" s="12"/>
      <c r="E132" s="69">
        <v>17</v>
      </c>
      <c r="F132" s="13">
        <f t="shared" si="4"/>
        <v>0.26153846153846155</v>
      </c>
      <c r="H132" s="22">
        <v>63</v>
      </c>
      <c r="I132" s="24">
        <f t="shared" si="6"/>
        <v>1</v>
      </c>
    </row>
    <row r="133" spans="1:9" ht="33" customHeight="1" thickBot="1">
      <c r="A133" s="86">
        <v>130</v>
      </c>
      <c r="B133" s="65" t="s">
        <v>190</v>
      </c>
      <c r="C133" s="97" t="s">
        <v>182</v>
      </c>
      <c r="D133" s="16"/>
      <c r="E133" s="71">
        <v>17</v>
      </c>
      <c r="F133" s="17">
        <f aca="true" t="shared" si="7" ref="F133:F196">(E133/$E$3)</f>
        <v>0.26153846153846155</v>
      </c>
      <c r="H133" s="22">
        <v>63.5</v>
      </c>
      <c r="I133" s="24">
        <f t="shared" si="6"/>
        <v>0</v>
      </c>
    </row>
    <row r="134" spans="1:9" ht="33" customHeight="1">
      <c r="A134" s="89">
        <v>131</v>
      </c>
      <c r="B134" s="57" t="s">
        <v>191</v>
      </c>
      <c r="C134" s="26" t="s">
        <v>141</v>
      </c>
      <c r="D134" s="98"/>
      <c r="E134" s="72">
        <v>17</v>
      </c>
      <c r="F134" s="50">
        <f t="shared" si="7"/>
        <v>0.26153846153846155</v>
      </c>
      <c r="H134" s="22">
        <v>64</v>
      </c>
      <c r="I134" s="24">
        <f t="shared" si="6"/>
        <v>0</v>
      </c>
    </row>
    <row r="135" spans="1:9" ht="33" customHeight="1">
      <c r="A135" s="31">
        <v>132</v>
      </c>
      <c r="B135" s="21" t="s">
        <v>192</v>
      </c>
      <c r="C135" s="64" t="s">
        <v>28</v>
      </c>
      <c r="D135" s="95"/>
      <c r="E135" s="69">
        <v>17</v>
      </c>
      <c r="F135" s="13">
        <f t="shared" si="7"/>
        <v>0.26153846153846155</v>
      </c>
      <c r="H135" s="22">
        <v>64.5</v>
      </c>
      <c r="I135" s="24">
        <f t="shared" si="6"/>
        <v>0</v>
      </c>
    </row>
    <row r="136" spans="1:9" ht="33" customHeight="1" thickBot="1">
      <c r="A136" s="31">
        <v>133</v>
      </c>
      <c r="B136" s="21" t="s">
        <v>193</v>
      </c>
      <c r="C136" s="64" t="s">
        <v>156</v>
      </c>
      <c r="D136" s="95"/>
      <c r="E136" s="69">
        <v>17</v>
      </c>
      <c r="F136" s="13">
        <f t="shared" si="7"/>
        <v>0.26153846153846155</v>
      </c>
      <c r="H136" s="23">
        <v>65</v>
      </c>
      <c r="I136" s="25">
        <f t="shared" si="6"/>
        <v>0</v>
      </c>
    </row>
    <row r="137" spans="1:6" ht="33" customHeight="1">
      <c r="A137" s="87">
        <v>134</v>
      </c>
      <c r="B137" s="21" t="s">
        <v>194</v>
      </c>
      <c r="C137" s="64" t="s">
        <v>85</v>
      </c>
      <c r="D137" s="95"/>
      <c r="E137" s="69">
        <v>17</v>
      </c>
      <c r="F137" s="13">
        <f t="shared" si="7"/>
        <v>0.26153846153846155</v>
      </c>
    </row>
    <row r="138" spans="1:9" ht="33" customHeight="1">
      <c r="A138" s="31">
        <v>135</v>
      </c>
      <c r="B138" s="20" t="s">
        <v>195</v>
      </c>
      <c r="C138" s="101" t="s">
        <v>196</v>
      </c>
      <c r="D138" s="95"/>
      <c r="E138" s="74">
        <v>17</v>
      </c>
      <c r="F138" s="13">
        <f t="shared" si="7"/>
        <v>0.26153846153846155</v>
      </c>
      <c r="H138" s="48"/>
      <c r="I138" s="49"/>
    </row>
    <row r="139" spans="1:9" ht="33" customHeight="1">
      <c r="A139" s="31">
        <v>136</v>
      </c>
      <c r="B139" s="21" t="s">
        <v>197</v>
      </c>
      <c r="C139" s="27" t="s">
        <v>93</v>
      </c>
      <c r="D139" s="95"/>
      <c r="E139" s="69">
        <v>16.5</v>
      </c>
      <c r="F139" s="13">
        <f t="shared" si="7"/>
        <v>0.25384615384615383</v>
      </c>
      <c r="H139" s="48"/>
      <c r="I139" s="49"/>
    </row>
    <row r="140" spans="1:9" ht="33" customHeight="1">
      <c r="A140" s="87">
        <v>137</v>
      </c>
      <c r="B140" s="21" t="s">
        <v>198</v>
      </c>
      <c r="C140" s="27" t="s">
        <v>186</v>
      </c>
      <c r="D140" s="95"/>
      <c r="E140" s="69">
        <v>16.5</v>
      </c>
      <c r="F140" s="13">
        <f t="shared" si="7"/>
        <v>0.25384615384615383</v>
      </c>
      <c r="H140" s="48"/>
      <c r="I140" s="49"/>
    </row>
    <row r="141" spans="1:9" ht="33" customHeight="1">
      <c r="A141" s="31">
        <v>138</v>
      </c>
      <c r="B141" s="21" t="s">
        <v>199</v>
      </c>
      <c r="C141" s="64" t="s">
        <v>200</v>
      </c>
      <c r="D141" s="95"/>
      <c r="E141" s="69">
        <v>16.5</v>
      </c>
      <c r="F141" s="13">
        <f t="shared" si="7"/>
        <v>0.25384615384615383</v>
      </c>
      <c r="H141" s="48"/>
      <c r="I141" s="49"/>
    </row>
    <row r="142" spans="1:9" ht="33" customHeight="1">
      <c r="A142" s="31">
        <v>139</v>
      </c>
      <c r="B142" s="21" t="s">
        <v>201</v>
      </c>
      <c r="C142" s="27" t="s">
        <v>88</v>
      </c>
      <c r="D142" s="95"/>
      <c r="E142" s="69">
        <v>16</v>
      </c>
      <c r="F142" s="13">
        <f t="shared" si="7"/>
        <v>0.24615384615384617</v>
      </c>
      <c r="H142" s="48"/>
      <c r="I142" s="49"/>
    </row>
    <row r="143" spans="1:9" ht="33" customHeight="1" thickBot="1">
      <c r="A143" s="86">
        <v>140</v>
      </c>
      <c r="B143" s="58" t="s">
        <v>202</v>
      </c>
      <c r="C143" s="28" t="s">
        <v>43</v>
      </c>
      <c r="D143" s="96"/>
      <c r="E143" s="73">
        <v>16</v>
      </c>
      <c r="F143" s="15">
        <f t="shared" si="7"/>
        <v>0.24615384615384617</v>
      </c>
      <c r="H143" s="48"/>
      <c r="I143" s="49"/>
    </row>
    <row r="144" spans="1:9" ht="33" customHeight="1">
      <c r="A144" s="85">
        <v>141</v>
      </c>
      <c r="B144" s="99" t="s">
        <v>203</v>
      </c>
      <c r="C144" s="63" t="s">
        <v>33</v>
      </c>
      <c r="D144" s="10"/>
      <c r="E144" s="68">
        <v>16</v>
      </c>
      <c r="F144" s="11">
        <f t="shared" si="7"/>
        <v>0.24615384615384617</v>
      </c>
      <c r="H144" s="48"/>
      <c r="I144" s="49"/>
    </row>
    <row r="145" spans="1:9" ht="33" customHeight="1">
      <c r="A145" s="31">
        <v>142</v>
      </c>
      <c r="B145" s="21" t="s">
        <v>204</v>
      </c>
      <c r="C145" s="39" t="s">
        <v>33</v>
      </c>
      <c r="D145" s="12"/>
      <c r="E145" s="69">
        <v>16</v>
      </c>
      <c r="F145" s="13">
        <f t="shared" si="7"/>
        <v>0.24615384615384617</v>
      </c>
      <c r="H145" s="48"/>
      <c r="I145" s="49"/>
    </row>
    <row r="146" spans="1:9" ht="33" customHeight="1">
      <c r="A146" s="87">
        <v>143</v>
      </c>
      <c r="B146" s="21" t="s">
        <v>205</v>
      </c>
      <c r="C146" s="39" t="s">
        <v>33</v>
      </c>
      <c r="D146" s="12"/>
      <c r="E146" s="69">
        <v>16</v>
      </c>
      <c r="F146" s="13">
        <f t="shared" si="7"/>
        <v>0.24615384615384617</v>
      </c>
      <c r="H146" s="48"/>
      <c r="I146" s="49"/>
    </row>
    <row r="147" spans="1:9" ht="33" customHeight="1">
      <c r="A147" s="31">
        <v>144</v>
      </c>
      <c r="B147" s="21" t="s">
        <v>206</v>
      </c>
      <c r="C147" s="39" t="s">
        <v>207</v>
      </c>
      <c r="D147" s="12"/>
      <c r="E147" s="69">
        <v>16</v>
      </c>
      <c r="F147" s="13">
        <f t="shared" si="7"/>
        <v>0.24615384615384617</v>
      </c>
      <c r="H147" s="48"/>
      <c r="I147" s="49"/>
    </row>
    <row r="148" spans="1:9" ht="33" customHeight="1">
      <c r="A148" s="31">
        <v>145</v>
      </c>
      <c r="B148" s="21" t="s">
        <v>208</v>
      </c>
      <c r="C148" s="39" t="s">
        <v>209</v>
      </c>
      <c r="D148" s="12"/>
      <c r="E148" s="69">
        <v>16</v>
      </c>
      <c r="F148" s="13">
        <f t="shared" si="7"/>
        <v>0.24615384615384617</v>
      </c>
      <c r="H148" s="48"/>
      <c r="I148" s="49"/>
    </row>
    <row r="149" spans="1:9" ht="33" customHeight="1">
      <c r="A149" s="87">
        <v>146</v>
      </c>
      <c r="B149" s="21" t="s">
        <v>210</v>
      </c>
      <c r="C149" s="39" t="s">
        <v>93</v>
      </c>
      <c r="D149" s="12"/>
      <c r="E149" s="69">
        <v>16</v>
      </c>
      <c r="F149" s="13">
        <f t="shared" si="7"/>
        <v>0.24615384615384617</v>
      </c>
      <c r="H149" s="48"/>
      <c r="I149" s="49"/>
    </row>
    <row r="150" spans="1:9" ht="33" customHeight="1">
      <c r="A150" s="31">
        <v>147</v>
      </c>
      <c r="B150" s="21" t="s">
        <v>211</v>
      </c>
      <c r="C150" s="39" t="s">
        <v>78</v>
      </c>
      <c r="D150" s="12"/>
      <c r="E150" s="69">
        <v>16</v>
      </c>
      <c r="F150" s="13">
        <f t="shared" si="7"/>
        <v>0.24615384615384617</v>
      </c>
      <c r="H150" s="48"/>
      <c r="I150" s="49"/>
    </row>
    <row r="151" spans="1:9" ht="33" customHeight="1">
      <c r="A151" s="31">
        <v>148</v>
      </c>
      <c r="B151" s="21" t="s">
        <v>212</v>
      </c>
      <c r="C151" s="39" t="s">
        <v>141</v>
      </c>
      <c r="D151" s="12"/>
      <c r="E151" s="69">
        <v>16</v>
      </c>
      <c r="F151" s="13">
        <f t="shared" si="7"/>
        <v>0.24615384615384617</v>
      </c>
      <c r="H151" s="48"/>
      <c r="I151" s="49"/>
    </row>
    <row r="152" spans="1:9" ht="33" customHeight="1">
      <c r="A152" s="87">
        <v>149</v>
      </c>
      <c r="B152" s="21" t="s">
        <v>213</v>
      </c>
      <c r="C152" s="59" t="s">
        <v>145</v>
      </c>
      <c r="D152" s="12"/>
      <c r="E152" s="74">
        <v>16</v>
      </c>
      <c r="F152" s="13">
        <f t="shared" si="7"/>
        <v>0.24615384615384617</v>
      </c>
      <c r="H152" s="48"/>
      <c r="I152" s="49"/>
    </row>
    <row r="153" spans="1:9" ht="33" customHeight="1" thickBot="1">
      <c r="A153" s="86">
        <v>150</v>
      </c>
      <c r="B153" s="65" t="s">
        <v>214</v>
      </c>
      <c r="C153" s="97" t="s">
        <v>33</v>
      </c>
      <c r="D153" s="16"/>
      <c r="E153" s="71">
        <v>15.5</v>
      </c>
      <c r="F153" s="17">
        <f t="shared" si="7"/>
        <v>0.23846153846153847</v>
      </c>
      <c r="H153" s="48"/>
      <c r="I153" s="49"/>
    </row>
    <row r="154" spans="1:9" ht="33" customHeight="1">
      <c r="A154" s="85">
        <v>151</v>
      </c>
      <c r="B154" s="57" t="s">
        <v>365</v>
      </c>
      <c r="C154" s="66" t="s">
        <v>215</v>
      </c>
      <c r="D154" s="98"/>
      <c r="E154" s="72">
        <v>15.5</v>
      </c>
      <c r="F154" s="50">
        <f t="shared" si="7"/>
        <v>0.23846153846153847</v>
      </c>
      <c r="H154" s="48"/>
      <c r="I154" s="49"/>
    </row>
    <row r="155" spans="1:9" ht="33" customHeight="1">
      <c r="A155" s="87">
        <v>152</v>
      </c>
      <c r="B155" s="21" t="s">
        <v>216</v>
      </c>
      <c r="C155" s="27" t="s">
        <v>217</v>
      </c>
      <c r="D155" s="95"/>
      <c r="E155" s="69">
        <v>15</v>
      </c>
      <c r="F155" s="13">
        <f t="shared" si="7"/>
        <v>0.23076923076923078</v>
      </c>
      <c r="H155" s="48"/>
      <c r="I155" s="49"/>
    </row>
    <row r="156" spans="1:9" ht="33" customHeight="1">
      <c r="A156" s="31">
        <v>153</v>
      </c>
      <c r="B156" s="21" t="s">
        <v>218</v>
      </c>
      <c r="C156" s="27" t="s">
        <v>39</v>
      </c>
      <c r="D156" s="95"/>
      <c r="E156" s="69">
        <v>15</v>
      </c>
      <c r="F156" s="13">
        <f t="shared" si="7"/>
        <v>0.23076923076923078</v>
      </c>
      <c r="H156" s="48"/>
      <c r="I156" s="49"/>
    </row>
    <row r="157" spans="1:9" ht="33" customHeight="1">
      <c r="A157" s="31">
        <v>154</v>
      </c>
      <c r="B157" s="21" t="s">
        <v>219</v>
      </c>
      <c r="C157" s="27" t="s">
        <v>93</v>
      </c>
      <c r="D157" s="95"/>
      <c r="E157" s="69">
        <v>15</v>
      </c>
      <c r="F157" s="13">
        <f t="shared" si="7"/>
        <v>0.23076923076923078</v>
      </c>
      <c r="H157" s="48"/>
      <c r="I157" s="49"/>
    </row>
    <row r="158" spans="1:9" ht="33" customHeight="1">
      <c r="A158" s="87">
        <v>155</v>
      </c>
      <c r="B158" s="21" t="s">
        <v>220</v>
      </c>
      <c r="C158" s="27" t="str">
        <f>SUBSTITUTE("Warszawa Baptyści","Warszawa Baptyści","KChB Warszawa")</f>
        <v>KChB Warszawa</v>
      </c>
      <c r="D158" s="95"/>
      <c r="E158" s="69">
        <v>15</v>
      </c>
      <c r="F158" s="13">
        <f t="shared" si="7"/>
        <v>0.23076923076923078</v>
      </c>
      <c r="H158" s="48"/>
      <c r="I158" s="49"/>
    </row>
    <row r="159" spans="1:9" ht="33" customHeight="1">
      <c r="A159" s="31">
        <v>156</v>
      </c>
      <c r="B159" s="21" t="s">
        <v>221</v>
      </c>
      <c r="C159" s="64" t="s">
        <v>49</v>
      </c>
      <c r="D159" s="95"/>
      <c r="E159" s="69">
        <v>15</v>
      </c>
      <c r="F159" s="13">
        <f t="shared" si="7"/>
        <v>0.23076923076923078</v>
      </c>
      <c r="H159" s="48"/>
      <c r="I159" s="49"/>
    </row>
    <row r="160" spans="1:9" ht="33" customHeight="1">
      <c r="A160" s="31">
        <v>157</v>
      </c>
      <c r="B160" s="21" t="s">
        <v>222</v>
      </c>
      <c r="C160" s="64" t="s">
        <v>223</v>
      </c>
      <c r="D160" s="95"/>
      <c r="E160" s="69">
        <v>15</v>
      </c>
      <c r="F160" s="13">
        <f t="shared" si="7"/>
        <v>0.23076923076923078</v>
      </c>
      <c r="H160" s="48"/>
      <c r="I160" s="49"/>
    </row>
    <row r="161" spans="1:9" ht="33" customHeight="1">
      <c r="A161" s="87">
        <v>158</v>
      </c>
      <c r="B161" s="21" t="s">
        <v>224</v>
      </c>
      <c r="C161" s="64" t="s">
        <v>56</v>
      </c>
      <c r="D161" s="95"/>
      <c r="E161" s="69">
        <v>15</v>
      </c>
      <c r="F161" s="13">
        <f t="shared" si="7"/>
        <v>0.23076923076923078</v>
      </c>
      <c r="H161" s="48"/>
      <c r="I161" s="49"/>
    </row>
    <row r="162" spans="1:9" ht="33" customHeight="1">
      <c r="A162" s="31">
        <v>159</v>
      </c>
      <c r="B162" s="21" t="s">
        <v>225</v>
      </c>
      <c r="C162" s="64" t="s">
        <v>56</v>
      </c>
      <c r="D162" s="95"/>
      <c r="E162" s="69">
        <v>15</v>
      </c>
      <c r="F162" s="13">
        <f t="shared" si="7"/>
        <v>0.23076923076923078</v>
      </c>
      <c r="H162" s="48"/>
      <c r="I162" s="49"/>
    </row>
    <row r="163" spans="1:9" ht="33" customHeight="1" thickBot="1">
      <c r="A163" s="86">
        <v>160</v>
      </c>
      <c r="B163" s="16" t="s">
        <v>226</v>
      </c>
      <c r="C163" s="28" t="s">
        <v>120</v>
      </c>
      <c r="D163" s="96"/>
      <c r="E163" s="75">
        <v>15</v>
      </c>
      <c r="F163" s="15">
        <f t="shared" si="7"/>
        <v>0.23076923076923078</v>
      </c>
      <c r="H163" s="48"/>
      <c r="I163" s="49"/>
    </row>
    <row r="164" spans="1:9" ht="33" customHeight="1">
      <c r="A164" s="89">
        <v>161</v>
      </c>
      <c r="B164" s="99" t="s">
        <v>227</v>
      </c>
      <c r="C164" s="63" t="s">
        <v>120</v>
      </c>
      <c r="D164" s="10"/>
      <c r="E164" s="68">
        <v>14.5</v>
      </c>
      <c r="F164" s="11">
        <f t="shared" si="7"/>
        <v>0.2230769230769231</v>
      </c>
      <c r="H164" s="48"/>
      <c r="I164" s="49"/>
    </row>
    <row r="165" spans="1:9" ht="33" customHeight="1">
      <c r="A165" s="31">
        <v>162</v>
      </c>
      <c r="B165" s="21" t="s">
        <v>228</v>
      </c>
      <c r="C165" s="39" t="s">
        <v>33</v>
      </c>
      <c r="D165" s="12"/>
      <c r="E165" s="69">
        <v>14</v>
      </c>
      <c r="F165" s="13">
        <f t="shared" si="7"/>
        <v>0.2153846153846154</v>
      </c>
      <c r="H165" s="48"/>
      <c r="I165" s="49"/>
    </row>
    <row r="166" spans="1:9" ht="33" customHeight="1">
      <c r="A166" s="31">
        <v>163</v>
      </c>
      <c r="B166" s="21" t="s">
        <v>229</v>
      </c>
      <c r="C166" s="39" t="s">
        <v>33</v>
      </c>
      <c r="D166" s="12"/>
      <c r="E166" s="69">
        <v>14</v>
      </c>
      <c r="F166" s="13">
        <f t="shared" si="7"/>
        <v>0.2153846153846154</v>
      </c>
      <c r="H166" s="48"/>
      <c r="I166" s="49"/>
    </row>
    <row r="167" spans="1:9" ht="33" customHeight="1">
      <c r="A167" s="87">
        <v>164</v>
      </c>
      <c r="B167" s="21" t="s">
        <v>230</v>
      </c>
      <c r="C167" s="39" t="s">
        <v>168</v>
      </c>
      <c r="D167" s="12"/>
      <c r="E167" s="69">
        <v>14</v>
      </c>
      <c r="F167" s="13">
        <f t="shared" si="7"/>
        <v>0.2153846153846154</v>
      </c>
      <c r="H167" s="48"/>
      <c r="I167" s="49"/>
    </row>
    <row r="168" spans="1:9" ht="33" customHeight="1">
      <c r="A168" s="31">
        <v>165</v>
      </c>
      <c r="B168" s="21" t="s">
        <v>231</v>
      </c>
      <c r="C168" s="39" t="s">
        <v>168</v>
      </c>
      <c r="D168" s="12"/>
      <c r="E168" s="69">
        <v>14</v>
      </c>
      <c r="F168" s="13">
        <f t="shared" si="7"/>
        <v>0.2153846153846154</v>
      </c>
      <c r="H168" s="48"/>
      <c r="I168" s="49"/>
    </row>
    <row r="169" spans="1:9" ht="33" customHeight="1">
      <c r="A169" s="31">
        <v>166</v>
      </c>
      <c r="B169" s="21" t="s">
        <v>232</v>
      </c>
      <c r="C169" s="39" t="s">
        <v>66</v>
      </c>
      <c r="D169" s="12"/>
      <c r="E169" s="69">
        <v>14</v>
      </c>
      <c r="F169" s="13">
        <f t="shared" si="7"/>
        <v>0.2153846153846154</v>
      </c>
      <c r="H169" s="48"/>
      <c r="I169" s="49"/>
    </row>
    <row r="170" spans="1:9" ht="33" customHeight="1">
      <c r="A170" s="87">
        <v>167</v>
      </c>
      <c r="B170" s="21" t="s">
        <v>233</v>
      </c>
      <c r="C170" s="39" t="s">
        <v>93</v>
      </c>
      <c r="D170" s="12"/>
      <c r="E170" s="69">
        <v>14</v>
      </c>
      <c r="F170" s="13">
        <f t="shared" si="7"/>
        <v>0.2153846153846154</v>
      </c>
      <c r="H170" s="48"/>
      <c r="I170" s="49"/>
    </row>
    <row r="171" spans="1:9" ht="33" customHeight="1">
      <c r="A171" s="31">
        <v>168</v>
      </c>
      <c r="B171" s="21" t="s">
        <v>234</v>
      </c>
      <c r="C171" s="39" t="s">
        <v>76</v>
      </c>
      <c r="D171" s="12"/>
      <c r="E171" s="69">
        <v>14</v>
      </c>
      <c r="F171" s="13">
        <f t="shared" si="7"/>
        <v>0.2153846153846154</v>
      </c>
      <c r="H171" s="48"/>
      <c r="I171" s="49"/>
    </row>
    <row r="172" spans="1:9" ht="33" customHeight="1">
      <c r="A172" s="31">
        <v>169</v>
      </c>
      <c r="B172" s="21" t="s">
        <v>235</v>
      </c>
      <c r="C172" s="39" t="s">
        <v>76</v>
      </c>
      <c r="D172" s="12"/>
      <c r="E172" s="69">
        <v>14</v>
      </c>
      <c r="F172" s="13">
        <f t="shared" si="7"/>
        <v>0.2153846153846154</v>
      </c>
      <c r="H172" s="48"/>
      <c r="I172" s="49"/>
    </row>
    <row r="173" spans="1:9" ht="33" customHeight="1" thickBot="1">
      <c r="A173" s="86">
        <v>170</v>
      </c>
      <c r="B173" s="106" t="s">
        <v>366</v>
      </c>
      <c r="C173" s="97" t="s">
        <v>54</v>
      </c>
      <c r="D173" s="16"/>
      <c r="E173" s="71">
        <v>14</v>
      </c>
      <c r="F173" s="17">
        <f t="shared" si="7"/>
        <v>0.2153846153846154</v>
      </c>
      <c r="H173" s="48"/>
      <c r="I173" s="49"/>
    </row>
    <row r="174" spans="1:9" ht="33" customHeight="1">
      <c r="A174" s="85">
        <v>171</v>
      </c>
      <c r="B174" s="57" t="s">
        <v>236</v>
      </c>
      <c r="C174" s="26" t="str">
        <f>SUBSTITUTE("Warszawa Baptyści","Warszawa Baptyści","KChB Warszawa")</f>
        <v>KChB Warszawa</v>
      </c>
      <c r="D174" s="98"/>
      <c r="E174" s="72">
        <v>14</v>
      </c>
      <c r="F174" s="50">
        <f t="shared" si="7"/>
        <v>0.2153846153846154</v>
      </c>
      <c r="H174" s="48"/>
      <c r="I174" s="49"/>
    </row>
    <row r="175" spans="1:9" ht="33" customHeight="1">
      <c r="A175" s="31">
        <v>172</v>
      </c>
      <c r="B175" s="21" t="s">
        <v>237</v>
      </c>
      <c r="C175" s="27" t="s">
        <v>118</v>
      </c>
      <c r="D175" s="95"/>
      <c r="E175" s="69">
        <v>14</v>
      </c>
      <c r="F175" s="13">
        <f t="shared" si="7"/>
        <v>0.2153846153846154</v>
      </c>
      <c r="H175" s="48"/>
      <c r="I175" s="49"/>
    </row>
    <row r="176" spans="1:9" ht="33" customHeight="1">
      <c r="A176" s="87">
        <v>173</v>
      </c>
      <c r="B176" s="21" t="s">
        <v>238</v>
      </c>
      <c r="C176" s="27" t="s">
        <v>141</v>
      </c>
      <c r="D176" s="95"/>
      <c r="E176" s="69">
        <v>14</v>
      </c>
      <c r="F176" s="13">
        <f t="shared" si="7"/>
        <v>0.2153846153846154</v>
      </c>
      <c r="H176" s="48"/>
      <c r="I176" s="49"/>
    </row>
    <row r="177" spans="1:9" ht="33" customHeight="1">
      <c r="A177" s="31">
        <v>174</v>
      </c>
      <c r="B177" s="21" t="s">
        <v>239</v>
      </c>
      <c r="C177" s="64" t="s">
        <v>127</v>
      </c>
      <c r="D177" s="95"/>
      <c r="E177" s="69">
        <v>14</v>
      </c>
      <c r="F177" s="13">
        <f t="shared" si="7"/>
        <v>0.2153846153846154</v>
      </c>
      <c r="H177" s="48"/>
      <c r="I177" s="49"/>
    </row>
    <row r="178" spans="1:9" ht="33" customHeight="1">
      <c r="A178" s="31">
        <v>175</v>
      </c>
      <c r="B178" s="21" t="s">
        <v>240</v>
      </c>
      <c r="C178" s="64" t="s">
        <v>241</v>
      </c>
      <c r="D178" s="95"/>
      <c r="E178" s="69">
        <v>14</v>
      </c>
      <c r="F178" s="13">
        <f t="shared" si="7"/>
        <v>0.2153846153846154</v>
      </c>
      <c r="H178" s="48"/>
      <c r="I178" s="49"/>
    </row>
    <row r="179" spans="1:9" ht="33" customHeight="1">
      <c r="A179" s="87">
        <v>176</v>
      </c>
      <c r="B179" s="20" t="s">
        <v>242</v>
      </c>
      <c r="C179" s="100" t="s">
        <v>243</v>
      </c>
      <c r="D179" s="95"/>
      <c r="E179" s="74">
        <v>14</v>
      </c>
      <c r="F179" s="13">
        <f t="shared" si="7"/>
        <v>0.2153846153846154</v>
      </c>
      <c r="H179" s="48"/>
      <c r="I179" s="49"/>
    </row>
    <row r="180" spans="1:9" ht="33" customHeight="1">
      <c r="A180" s="31">
        <v>177</v>
      </c>
      <c r="B180" s="20" t="s">
        <v>244</v>
      </c>
      <c r="C180" s="101" t="s">
        <v>196</v>
      </c>
      <c r="D180" s="95"/>
      <c r="E180" s="74">
        <v>14</v>
      </c>
      <c r="F180" s="13">
        <f t="shared" si="7"/>
        <v>0.2153846153846154</v>
      </c>
      <c r="H180" s="48"/>
      <c r="I180" s="49"/>
    </row>
    <row r="181" spans="1:9" ht="33" customHeight="1">
      <c r="A181" s="31">
        <v>178</v>
      </c>
      <c r="B181" s="21" t="s">
        <v>245</v>
      </c>
      <c r="C181" s="27" t="s">
        <v>33</v>
      </c>
      <c r="D181" s="95"/>
      <c r="E181" s="69">
        <v>13.5</v>
      </c>
      <c r="F181" s="13">
        <f t="shared" si="7"/>
        <v>0.2076923076923077</v>
      </c>
      <c r="H181" s="48"/>
      <c r="I181" s="49"/>
    </row>
    <row r="182" spans="1:9" ht="33" customHeight="1">
      <c r="A182" s="87">
        <v>179</v>
      </c>
      <c r="B182" s="21" t="s">
        <v>246</v>
      </c>
      <c r="C182" s="27" t="s">
        <v>39</v>
      </c>
      <c r="D182" s="95"/>
      <c r="E182" s="69">
        <v>13.5</v>
      </c>
      <c r="F182" s="13">
        <f t="shared" si="7"/>
        <v>0.2076923076923077</v>
      </c>
      <c r="H182" s="48"/>
      <c r="I182" s="49"/>
    </row>
    <row r="183" spans="1:9" ht="33" customHeight="1" thickBot="1">
      <c r="A183" s="86">
        <v>180</v>
      </c>
      <c r="B183" s="58" t="s">
        <v>247</v>
      </c>
      <c r="C183" s="28" t="s">
        <v>88</v>
      </c>
      <c r="D183" s="96"/>
      <c r="E183" s="73">
        <v>13</v>
      </c>
      <c r="F183" s="15">
        <f t="shared" si="7"/>
        <v>0.2</v>
      </c>
      <c r="H183" s="48"/>
      <c r="I183" s="49"/>
    </row>
    <row r="184" spans="1:9" ht="33" customHeight="1">
      <c r="A184" s="85">
        <v>181</v>
      </c>
      <c r="B184" s="99" t="s">
        <v>248</v>
      </c>
      <c r="C184" s="63" t="s">
        <v>88</v>
      </c>
      <c r="D184" s="10"/>
      <c r="E184" s="68">
        <v>13</v>
      </c>
      <c r="F184" s="11">
        <f t="shared" si="7"/>
        <v>0.2</v>
      </c>
      <c r="H184" s="48"/>
      <c r="I184" s="49"/>
    </row>
    <row r="185" spans="1:9" ht="33" customHeight="1">
      <c r="A185" s="87">
        <v>182</v>
      </c>
      <c r="B185" s="21" t="s">
        <v>249</v>
      </c>
      <c r="C185" s="39" t="s">
        <v>43</v>
      </c>
      <c r="D185" s="12"/>
      <c r="E185" s="69">
        <v>13</v>
      </c>
      <c r="F185" s="13">
        <f t="shared" si="7"/>
        <v>0.2</v>
      </c>
      <c r="H185" s="48"/>
      <c r="I185" s="49"/>
    </row>
    <row r="186" spans="1:9" ht="33" customHeight="1">
      <c r="A186" s="31">
        <v>183</v>
      </c>
      <c r="B186" s="21" t="s">
        <v>250</v>
      </c>
      <c r="C186" s="39" t="s">
        <v>251</v>
      </c>
      <c r="D186" s="12"/>
      <c r="E186" s="69">
        <v>13</v>
      </c>
      <c r="F186" s="13">
        <f t="shared" si="7"/>
        <v>0.2</v>
      </c>
      <c r="H186" s="48"/>
      <c r="I186" s="49"/>
    </row>
    <row r="187" spans="1:9" ht="33" customHeight="1">
      <c r="A187" s="31">
        <v>184</v>
      </c>
      <c r="B187" s="21" t="s">
        <v>252</v>
      </c>
      <c r="C187" s="39" t="s">
        <v>59</v>
      </c>
      <c r="D187" s="12"/>
      <c r="E187" s="69">
        <v>13</v>
      </c>
      <c r="F187" s="13">
        <f t="shared" si="7"/>
        <v>0.2</v>
      </c>
      <c r="H187" s="48"/>
      <c r="I187" s="49"/>
    </row>
    <row r="188" spans="1:9" ht="33" customHeight="1">
      <c r="A188" s="87">
        <v>185</v>
      </c>
      <c r="B188" s="21" t="s">
        <v>253</v>
      </c>
      <c r="C188" s="39" t="s">
        <v>209</v>
      </c>
      <c r="D188" s="12"/>
      <c r="E188" s="69">
        <v>13</v>
      </c>
      <c r="F188" s="13">
        <f t="shared" si="7"/>
        <v>0.2</v>
      </c>
      <c r="H188" s="48"/>
      <c r="I188" s="49"/>
    </row>
    <row r="189" spans="1:9" ht="33" customHeight="1">
      <c r="A189" s="31">
        <v>186</v>
      </c>
      <c r="B189" s="21" t="s">
        <v>254</v>
      </c>
      <c r="C189" s="39" t="s">
        <v>39</v>
      </c>
      <c r="D189" s="12"/>
      <c r="E189" s="69">
        <v>13</v>
      </c>
      <c r="F189" s="13">
        <f t="shared" si="7"/>
        <v>0.2</v>
      </c>
      <c r="H189" s="48"/>
      <c r="I189" s="49"/>
    </row>
    <row r="190" spans="1:6" ht="33" customHeight="1">
      <c r="A190" s="31">
        <v>187</v>
      </c>
      <c r="B190" s="21" t="s">
        <v>255</v>
      </c>
      <c r="C190" s="39" t="s">
        <v>39</v>
      </c>
      <c r="D190" s="12"/>
      <c r="E190" s="69">
        <v>13</v>
      </c>
      <c r="F190" s="13">
        <f t="shared" si="7"/>
        <v>0.2</v>
      </c>
    </row>
    <row r="191" spans="1:6" ht="33" customHeight="1">
      <c r="A191" s="87">
        <v>188</v>
      </c>
      <c r="B191" s="21" t="s">
        <v>256</v>
      </c>
      <c r="C191" s="39" t="s">
        <v>54</v>
      </c>
      <c r="D191" s="12"/>
      <c r="E191" s="69">
        <v>13</v>
      </c>
      <c r="F191" s="13">
        <f t="shared" si="7"/>
        <v>0.2</v>
      </c>
    </row>
    <row r="192" spans="1:6" ht="33" customHeight="1">
      <c r="A192" s="31">
        <v>189</v>
      </c>
      <c r="B192" s="21" t="s">
        <v>257</v>
      </c>
      <c r="C192" s="39" t="s">
        <v>112</v>
      </c>
      <c r="D192" s="12"/>
      <c r="E192" s="69">
        <v>13</v>
      </c>
      <c r="F192" s="13">
        <f t="shared" si="7"/>
        <v>0.2</v>
      </c>
    </row>
    <row r="193" spans="1:6" ht="33" customHeight="1" thickBot="1">
      <c r="A193" s="86">
        <v>190</v>
      </c>
      <c r="B193" s="65" t="s">
        <v>258</v>
      </c>
      <c r="C193" s="67" t="s">
        <v>223</v>
      </c>
      <c r="D193" s="16"/>
      <c r="E193" s="71">
        <v>13</v>
      </c>
      <c r="F193" s="17">
        <f t="shared" si="7"/>
        <v>0.2</v>
      </c>
    </row>
    <row r="194" spans="1:6" ht="33" customHeight="1">
      <c r="A194" s="89">
        <v>191</v>
      </c>
      <c r="B194" s="57" t="s">
        <v>259</v>
      </c>
      <c r="C194" s="102" t="s">
        <v>145</v>
      </c>
      <c r="D194" s="98"/>
      <c r="E194" s="103">
        <v>13</v>
      </c>
      <c r="F194" s="50">
        <f t="shared" si="7"/>
        <v>0.2</v>
      </c>
    </row>
    <row r="195" spans="1:6" ht="33" customHeight="1">
      <c r="A195" s="31">
        <v>192</v>
      </c>
      <c r="B195" s="21" t="s">
        <v>260</v>
      </c>
      <c r="C195" s="27" t="s">
        <v>43</v>
      </c>
      <c r="D195" s="95"/>
      <c r="E195" s="69">
        <v>12.5</v>
      </c>
      <c r="F195" s="13">
        <f t="shared" si="7"/>
        <v>0.19230769230769232</v>
      </c>
    </row>
    <row r="196" spans="1:6" ht="33" customHeight="1">
      <c r="A196" s="31">
        <v>193</v>
      </c>
      <c r="B196" s="21" t="s">
        <v>261</v>
      </c>
      <c r="C196" s="27" t="s">
        <v>39</v>
      </c>
      <c r="D196" s="95"/>
      <c r="E196" s="69">
        <v>12.5</v>
      </c>
      <c r="F196" s="13">
        <f t="shared" si="7"/>
        <v>0.19230769230769232</v>
      </c>
    </row>
    <row r="197" spans="1:6" ht="33" customHeight="1">
      <c r="A197" s="87">
        <v>194</v>
      </c>
      <c r="B197" s="21" t="s">
        <v>262</v>
      </c>
      <c r="C197" s="27" t="s">
        <v>93</v>
      </c>
      <c r="D197" s="95"/>
      <c r="E197" s="69">
        <v>12.5</v>
      </c>
      <c r="F197" s="13">
        <f aca="true" t="shared" si="8" ref="F197:F260">(E197/$E$3)</f>
        <v>0.19230769230769232</v>
      </c>
    </row>
    <row r="198" spans="1:6" ht="33" customHeight="1">
      <c r="A198" s="31">
        <v>195</v>
      </c>
      <c r="B198" s="20" t="s">
        <v>263</v>
      </c>
      <c r="C198" s="100" t="s">
        <v>264</v>
      </c>
      <c r="D198" s="95"/>
      <c r="E198" s="74">
        <v>12.5</v>
      </c>
      <c r="F198" s="13">
        <f t="shared" si="8"/>
        <v>0.19230769230769232</v>
      </c>
    </row>
    <row r="199" spans="1:6" ht="33" customHeight="1">
      <c r="A199" s="31">
        <v>196</v>
      </c>
      <c r="B199" s="21" t="s">
        <v>265</v>
      </c>
      <c r="C199" s="27" t="s">
        <v>217</v>
      </c>
      <c r="D199" s="95"/>
      <c r="E199" s="69">
        <v>12</v>
      </c>
      <c r="F199" s="13">
        <f t="shared" si="8"/>
        <v>0.18461538461538463</v>
      </c>
    </row>
    <row r="200" spans="1:6" ht="33" customHeight="1">
      <c r="A200" s="87">
        <v>197</v>
      </c>
      <c r="B200" s="21" t="s">
        <v>266</v>
      </c>
      <c r="C200" s="27" t="s">
        <v>182</v>
      </c>
      <c r="D200" s="95"/>
      <c r="E200" s="69">
        <v>12</v>
      </c>
      <c r="F200" s="13">
        <f t="shared" si="8"/>
        <v>0.18461538461538463</v>
      </c>
    </row>
    <row r="201" spans="1:6" ht="33" customHeight="1">
      <c r="A201" s="31">
        <v>198</v>
      </c>
      <c r="B201" s="21" t="s">
        <v>267</v>
      </c>
      <c r="C201" s="27" t="s">
        <v>182</v>
      </c>
      <c r="D201" s="95"/>
      <c r="E201" s="69">
        <v>12</v>
      </c>
      <c r="F201" s="13">
        <f t="shared" si="8"/>
        <v>0.18461538461538463</v>
      </c>
    </row>
    <row r="202" spans="1:6" ht="33" customHeight="1">
      <c r="A202" s="31">
        <v>199</v>
      </c>
      <c r="B202" s="21" t="s">
        <v>268</v>
      </c>
      <c r="C202" s="27" t="s">
        <v>269</v>
      </c>
      <c r="D202" s="95"/>
      <c r="E202" s="69">
        <v>12</v>
      </c>
      <c r="F202" s="13">
        <f t="shared" si="8"/>
        <v>0.18461538461538463</v>
      </c>
    </row>
    <row r="203" spans="1:6" ht="33" customHeight="1" thickBot="1">
      <c r="A203" s="86">
        <v>200</v>
      </c>
      <c r="B203" s="58" t="s">
        <v>270</v>
      </c>
      <c r="C203" s="28" t="s">
        <v>76</v>
      </c>
      <c r="D203" s="96"/>
      <c r="E203" s="73">
        <v>12</v>
      </c>
      <c r="F203" s="15">
        <f t="shared" si="8"/>
        <v>0.18461538461538463</v>
      </c>
    </row>
    <row r="204" spans="1:6" ht="33" customHeight="1">
      <c r="A204" s="85">
        <v>201</v>
      </c>
      <c r="B204" s="99" t="s">
        <v>271</v>
      </c>
      <c r="C204" s="63" t="s">
        <v>76</v>
      </c>
      <c r="D204" s="10"/>
      <c r="E204" s="68">
        <v>12</v>
      </c>
      <c r="F204" s="11">
        <f t="shared" si="8"/>
        <v>0.18461538461538463</v>
      </c>
    </row>
    <row r="205" spans="1:6" ht="33" customHeight="1">
      <c r="A205" s="31">
        <v>202</v>
      </c>
      <c r="B205" s="21" t="s">
        <v>272</v>
      </c>
      <c r="C205" s="39" t="s">
        <v>118</v>
      </c>
      <c r="D205" s="12"/>
      <c r="E205" s="69">
        <v>12</v>
      </c>
      <c r="F205" s="13">
        <f t="shared" si="8"/>
        <v>0.18461538461538463</v>
      </c>
    </row>
    <row r="206" spans="1:6" ht="33" customHeight="1">
      <c r="A206" s="87">
        <v>203</v>
      </c>
      <c r="B206" s="21" t="s">
        <v>273</v>
      </c>
      <c r="C206" s="39" t="s">
        <v>186</v>
      </c>
      <c r="D206" s="12"/>
      <c r="E206" s="69">
        <v>12</v>
      </c>
      <c r="F206" s="13">
        <f t="shared" si="8"/>
        <v>0.18461538461538463</v>
      </c>
    </row>
    <row r="207" spans="1:6" ht="33" customHeight="1">
      <c r="A207" s="31">
        <v>204</v>
      </c>
      <c r="B207" s="21" t="s">
        <v>274</v>
      </c>
      <c r="C207" s="61" t="s">
        <v>85</v>
      </c>
      <c r="D207" s="12"/>
      <c r="E207" s="69">
        <v>12</v>
      </c>
      <c r="F207" s="13">
        <f t="shared" si="8"/>
        <v>0.18461538461538463</v>
      </c>
    </row>
    <row r="208" spans="1:6" ht="33" customHeight="1">
      <c r="A208" s="31">
        <v>205</v>
      </c>
      <c r="B208" s="21" t="s">
        <v>275</v>
      </c>
      <c r="C208" s="61" t="s">
        <v>223</v>
      </c>
      <c r="D208" s="12"/>
      <c r="E208" s="69">
        <v>12</v>
      </c>
      <c r="F208" s="13">
        <f t="shared" si="8"/>
        <v>0.18461538461538463</v>
      </c>
    </row>
    <row r="209" spans="1:6" ht="33" customHeight="1">
      <c r="A209" s="87">
        <v>206</v>
      </c>
      <c r="B209" s="20" t="s">
        <v>276</v>
      </c>
      <c r="C209" s="61" t="s">
        <v>58</v>
      </c>
      <c r="D209" s="12"/>
      <c r="E209" s="70">
        <v>12</v>
      </c>
      <c r="F209" s="13">
        <f t="shared" si="8"/>
        <v>0.18461538461538463</v>
      </c>
    </row>
    <row r="210" spans="1:6" ht="33" customHeight="1">
      <c r="A210" s="31">
        <v>207</v>
      </c>
      <c r="B210" s="21" t="s">
        <v>277</v>
      </c>
      <c r="C210" s="39" t="s">
        <v>59</v>
      </c>
      <c r="D210" s="12"/>
      <c r="E210" s="69">
        <v>11.5</v>
      </c>
      <c r="F210" s="13">
        <f t="shared" si="8"/>
        <v>0.17692307692307693</v>
      </c>
    </row>
    <row r="211" spans="1:6" ht="33" customHeight="1">
      <c r="A211" s="31">
        <v>208</v>
      </c>
      <c r="B211" s="21" t="s">
        <v>278</v>
      </c>
      <c r="C211" s="39" t="s">
        <v>26</v>
      </c>
      <c r="D211" s="12"/>
      <c r="E211" s="69">
        <v>11.5</v>
      </c>
      <c r="F211" s="13">
        <f t="shared" si="8"/>
        <v>0.17692307692307693</v>
      </c>
    </row>
    <row r="212" spans="1:6" ht="33" customHeight="1">
      <c r="A212" s="87">
        <v>209</v>
      </c>
      <c r="B212" s="21" t="s">
        <v>279</v>
      </c>
      <c r="C212" s="39" t="s">
        <v>43</v>
      </c>
      <c r="D212" s="12"/>
      <c r="E212" s="69">
        <v>11</v>
      </c>
      <c r="F212" s="13">
        <f t="shared" si="8"/>
        <v>0.16923076923076924</v>
      </c>
    </row>
    <row r="213" spans="1:6" ht="33" customHeight="1" thickBot="1">
      <c r="A213" s="86">
        <v>210</v>
      </c>
      <c r="B213" s="65" t="s">
        <v>280</v>
      </c>
      <c r="C213" s="97" t="s">
        <v>33</v>
      </c>
      <c r="D213" s="16"/>
      <c r="E213" s="71">
        <v>11</v>
      </c>
      <c r="F213" s="17">
        <f t="shared" si="8"/>
        <v>0.16923076923076924</v>
      </c>
    </row>
    <row r="214" spans="1:6" ht="33" customHeight="1">
      <c r="A214" s="85">
        <v>211</v>
      </c>
      <c r="B214" s="57" t="s">
        <v>281</v>
      </c>
      <c r="C214" s="26" t="s">
        <v>59</v>
      </c>
      <c r="D214" s="98"/>
      <c r="E214" s="72">
        <v>11</v>
      </c>
      <c r="F214" s="50">
        <f t="shared" si="8"/>
        <v>0.16923076923076924</v>
      </c>
    </row>
    <row r="215" spans="1:6" ht="33" customHeight="1">
      <c r="A215" s="87">
        <v>212</v>
      </c>
      <c r="B215" s="21" t="s">
        <v>282</v>
      </c>
      <c r="C215" s="27" t="s">
        <v>93</v>
      </c>
      <c r="D215" s="95"/>
      <c r="E215" s="69">
        <v>11</v>
      </c>
      <c r="F215" s="13">
        <f t="shared" si="8"/>
        <v>0.16923076923076924</v>
      </c>
    </row>
    <row r="216" spans="1:6" ht="33" customHeight="1">
      <c r="A216" s="31">
        <v>213</v>
      </c>
      <c r="B216" s="21" t="s">
        <v>283</v>
      </c>
      <c r="C216" s="27" t="s">
        <v>76</v>
      </c>
      <c r="D216" s="95"/>
      <c r="E216" s="69">
        <v>11</v>
      </c>
      <c r="F216" s="13">
        <f t="shared" si="8"/>
        <v>0.16923076923076924</v>
      </c>
    </row>
    <row r="217" spans="1:6" ht="33" customHeight="1">
      <c r="A217" s="31">
        <v>214</v>
      </c>
      <c r="B217" s="21" t="s">
        <v>284</v>
      </c>
      <c r="C217" s="27" t="s">
        <v>76</v>
      </c>
      <c r="D217" s="95"/>
      <c r="E217" s="69">
        <v>11</v>
      </c>
      <c r="F217" s="13">
        <f t="shared" si="8"/>
        <v>0.16923076923076924</v>
      </c>
    </row>
    <row r="218" spans="1:6" ht="33" customHeight="1">
      <c r="A218" s="87">
        <v>215</v>
      </c>
      <c r="B218" s="21" t="s">
        <v>285</v>
      </c>
      <c r="C218" s="27" t="s">
        <v>76</v>
      </c>
      <c r="D218" s="95"/>
      <c r="E218" s="69">
        <v>11</v>
      </c>
      <c r="F218" s="13">
        <f t="shared" si="8"/>
        <v>0.16923076923076924</v>
      </c>
    </row>
    <row r="219" spans="1:6" ht="33" customHeight="1">
      <c r="A219" s="31">
        <v>216</v>
      </c>
      <c r="B219" s="21" t="s">
        <v>286</v>
      </c>
      <c r="C219" s="27" t="s">
        <v>120</v>
      </c>
      <c r="D219" s="95"/>
      <c r="E219" s="69">
        <v>11</v>
      </c>
      <c r="F219" s="13">
        <f t="shared" si="8"/>
        <v>0.16923076923076924</v>
      </c>
    </row>
    <row r="220" spans="1:6" ht="33" customHeight="1">
      <c r="A220" s="31">
        <v>217</v>
      </c>
      <c r="B220" s="20" t="s">
        <v>287</v>
      </c>
      <c r="C220" s="101" t="s">
        <v>196</v>
      </c>
      <c r="D220" s="95"/>
      <c r="E220" s="74">
        <v>11</v>
      </c>
      <c r="F220" s="13">
        <f t="shared" si="8"/>
        <v>0.16923076923076924</v>
      </c>
    </row>
    <row r="221" spans="1:6" ht="33" customHeight="1">
      <c r="A221" s="87">
        <v>218</v>
      </c>
      <c r="B221" s="21" t="s">
        <v>288</v>
      </c>
      <c r="C221" s="101" t="s">
        <v>145</v>
      </c>
      <c r="D221" s="95"/>
      <c r="E221" s="74">
        <v>11</v>
      </c>
      <c r="F221" s="13">
        <f t="shared" si="8"/>
        <v>0.16923076923076924</v>
      </c>
    </row>
    <row r="222" spans="1:6" ht="33" customHeight="1">
      <c r="A222" s="31">
        <v>219</v>
      </c>
      <c r="B222" s="21" t="s">
        <v>289</v>
      </c>
      <c r="C222" s="27" t="s">
        <v>290</v>
      </c>
      <c r="D222" s="95"/>
      <c r="E222" s="69">
        <v>10.5</v>
      </c>
      <c r="F222" s="13">
        <f t="shared" si="8"/>
        <v>0.16153846153846155</v>
      </c>
    </row>
    <row r="223" spans="1:6" ht="33" customHeight="1" thickBot="1">
      <c r="A223" s="86">
        <v>220</v>
      </c>
      <c r="B223" s="58" t="s">
        <v>291</v>
      </c>
      <c r="C223" s="105" t="s">
        <v>35</v>
      </c>
      <c r="D223" s="96"/>
      <c r="E223" s="73">
        <v>10.5</v>
      </c>
      <c r="F223" s="15">
        <f t="shared" si="8"/>
        <v>0.16153846153846155</v>
      </c>
    </row>
    <row r="224" spans="1:6" ht="33" customHeight="1">
      <c r="A224" s="89">
        <v>221</v>
      </c>
      <c r="B224" s="99" t="s">
        <v>292</v>
      </c>
      <c r="C224" s="104" t="s">
        <v>241</v>
      </c>
      <c r="D224" s="10"/>
      <c r="E224" s="68">
        <v>10.5</v>
      </c>
      <c r="F224" s="11">
        <f t="shared" si="8"/>
        <v>0.16153846153846155</v>
      </c>
    </row>
    <row r="225" spans="1:6" ht="33" customHeight="1">
      <c r="A225" s="31">
        <v>222</v>
      </c>
      <c r="B225" s="21" t="s">
        <v>293</v>
      </c>
      <c r="C225" s="39" t="s">
        <v>294</v>
      </c>
      <c r="D225" s="12"/>
      <c r="E225" s="69">
        <v>10</v>
      </c>
      <c r="F225" s="13">
        <f t="shared" si="8"/>
        <v>0.15384615384615385</v>
      </c>
    </row>
    <row r="226" spans="1:6" ht="33" customHeight="1">
      <c r="A226" s="31">
        <v>223</v>
      </c>
      <c r="B226" s="21" t="s">
        <v>295</v>
      </c>
      <c r="C226" s="39" t="s">
        <v>168</v>
      </c>
      <c r="D226" s="12"/>
      <c r="E226" s="69">
        <v>10</v>
      </c>
      <c r="F226" s="13">
        <f t="shared" si="8"/>
        <v>0.15384615384615385</v>
      </c>
    </row>
    <row r="227" spans="1:6" ht="33" customHeight="1">
      <c r="A227" s="87">
        <v>224</v>
      </c>
      <c r="B227" s="21" t="s">
        <v>296</v>
      </c>
      <c r="C227" s="39" t="s">
        <v>116</v>
      </c>
      <c r="D227" s="12"/>
      <c r="E227" s="69">
        <v>10</v>
      </c>
      <c r="F227" s="13">
        <f t="shared" si="8"/>
        <v>0.15384615384615385</v>
      </c>
    </row>
    <row r="228" spans="1:6" ht="33" customHeight="1">
      <c r="A228" s="31">
        <v>225</v>
      </c>
      <c r="B228" s="21" t="s">
        <v>297</v>
      </c>
      <c r="C228" s="39" t="s">
        <v>76</v>
      </c>
      <c r="D228" s="12"/>
      <c r="E228" s="69">
        <v>10</v>
      </c>
      <c r="F228" s="13">
        <f t="shared" si="8"/>
        <v>0.15384615384615385</v>
      </c>
    </row>
    <row r="229" spans="1:6" ht="33" customHeight="1">
      <c r="A229" s="31">
        <v>226</v>
      </c>
      <c r="B229" s="21" t="s">
        <v>298</v>
      </c>
      <c r="C229" s="39" t="s">
        <v>78</v>
      </c>
      <c r="D229" s="12"/>
      <c r="E229" s="69">
        <v>10</v>
      </c>
      <c r="F229" s="13">
        <f t="shared" si="8"/>
        <v>0.15384615384615385</v>
      </c>
    </row>
    <row r="230" spans="1:6" ht="33" customHeight="1">
      <c r="A230" s="87">
        <v>227</v>
      </c>
      <c r="B230" s="21" t="s">
        <v>299</v>
      </c>
      <c r="C230" s="39" t="str">
        <f>SUBSTITUTE("Warszawa Baptyści","Warszawa Baptyści","KChB Warszawa")</f>
        <v>KChB Warszawa</v>
      </c>
      <c r="D230" s="12"/>
      <c r="E230" s="69">
        <v>10</v>
      </c>
      <c r="F230" s="13">
        <f t="shared" si="8"/>
        <v>0.15384615384615385</v>
      </c>
    </row>
    <row r="231" spans="1:6" ht="33" customHeight="1">
      <c r="A231" s="31">
        <v>228</v>
      </c>
      <c r="B231" s="21" t="s">
        <v>300</v>
      </c>
      <c r="C231" s="61" t="s">
        <v>28</v>
      </c>
      <c r="D231" s="12"/>
      <c r="E231" s="69">
        <v>10</v>
      </c>
      <c r="F231" s="13">
        <f t="shared" si="8"/>
        <v>0.15384615384615385</v>
      </c>
    </row>
    <row r="232" spans="1:6" ht="33" customHeight="1">
      <c r="A232" s="31">
        <v>229</v>
      </c>
      <c r="B232" s="21" t="s">
        <v>301</v>
      </c>
      <c r="C232" s="61" t="s">
        <v>127</v>
      </c>
      <c r="D232" s="12"/>
      <c r="E232" s="69">
        <v>10</v>
      </c>
      <c r="F232" s="13">
        <f t="shared" si="8"/>
        <v>0.15384615384615385</v>
      </c>
    </row>
    <row r="233" spans="1:6" ht="33" customHeight="1" thickBot="1">
      <c r="A233" s="86">
        <v>230</v>
      </c>
      <c r="B233" s="65" t="s">
        <v>302</v>
      </c>
      <c r="C233" s="67" t="s">
        <v>156</v>
      </c>
      <c r="D233" s="16"/>
      <c r="E233" s="71">
        <v>10</v>
      </c>
      <c r="F233" s="17">
        <f t="shared" si="8"/>
        <v>0.15384615384615385</v>
      </c>
    </row>
    <row r="234" spans="1:6" ht="33" customHeight="1">
      <c r="A234" s="85">
        <v>231</v>
      </c>
      <c r="B234" s="19" t="s">
        <v>303</v>
      </c>
      <c r="C234" s="102" t="s">
        <v>196</v>
      </c>
      <c r="D234" s="98"/>
      <c r="E234" s="103">
        <v>10</v>
      </c>
      <c r="F234" s="50">
        <f t="shared" si="8"/>
        <v>0.15384615384615385</v>
      </c>
    </row>
    <row r="235" spans="1:6" ht="33" customHeight="1">
      <c r="A235" s="31">
        <v>232</v>
      </c>
      <c r="B235" s="21" t="s">
        <v>304</v>
      </c>
      <c r="C235" s="101" t="s">
        <v>145</v>
      </c>
      <c r="D235" s="95"/>
      <c r="E235" s="74">
        <v>10</v>
      </c>
      <c r="F235" s="13">
        <f t="shared" si="8"/>
        <v>0.15384615384615385</v>
      </c>
    </row>
    <row r="236" spans="1:6" ht="33" customHeight="1">
      <c r="A236" s="87">
        <v>233</v>
      </c>
      <c r="B236" s="21" t="s">
        <v>305</v>
      </c>
      <c r="C236" s="27" t="s">
        <v>43</v>
      </c>
      <c r="D236" s="95"/>
      <c r="E236" s="69">
        <v>9.5</v>
      </c>
      <c r="F236" s="13">
        <f t="shared" si="8"/>
        <v>0.14615384615384616</v>
      </c>
    </row>
    <row r="237" spans="1:6" ht="33" customHeight="1">
      <c r="A237" s="31">
        <v>234</v>
      </c>
      <c r="B237" s="21" t="s">
        <v>306</v>
      </c>
      <c r="C237" s="27" t="s">
        <v>93</v>
      </c>
      <c r="D237" s="95"/>
      <c r="E237" s="69">
        <v>9.5</v>
      </c>
      <c r="F237" s="13">
        <f t="shared" si="8"/>
        <v>0.14615384615384616</v>
      </c>
    </row>
    <row r="238" spans="1:6" ht="33" customHeight="1">
      <c r="A238" s="31">
        <v>235</v>
      </c>
      <c r="B238" s="21" t="s">
        <v>307</v>
      </c>
      <c r="C238" s="27" t="s">
        <v>120</v>
      </c>
      <c r="D238" s="95"/>
      <c r="E238" s="74">
        <v>9.5</v>
      </c>
      <c r="F238" s="13">
        <f t="shared" si="8"/>
        <v>0.14615384615384616</v>
      </c>
    </row>
    <row r="239" spans="1:6" ht="33" customHeight="1">
      <c r="A239" s="87">
        <v>236</v>
      </c>
      <c r="B239" s="21" t="s">
        <v>308</v>
      </c>
      <c r="C239" s="27" t="s">
        <v>88</v>
      </c>
      <c r="D239" s="95"/>
      <c r="E239" s="69">
        <v>9</v>
      </c>
      <c r="F239" s="13">
        <f t="shared" si="8"/>
        <v>0.13846153846153847</v>
      </c>
    </row>
    <row r="240" spans="1:6" ht="33" customHeight="1">
      <c r="A240" s="31">
        <v>237</v>
      </c>
      <c r="B240" s="21" t="s">
        <v>309</v>
      </c>
      <c r="C240" s="27" t="s">
        <v>43</v>
      </c>
      <c r="D240" s="95"/>
      <c r="E240" s="69">
        <v>9</v>
      </c>
      <c r="F240" s="13">
        <f t="shared" si="8"/>
        <v>0.13846153846153847</v>
      </c>
    </row>
    <row r="241" spans="1:6" ht="33" customHeight="1">
      <c r="A241" s="31">
        <v>238</v>
      </c>
      <c r="B241" s="21" t="s">
        <v>310</v>
      </c>
      <c r="C241" s="27" t="s">
        <v>116</v>
      </c>
      <c r="D241" s="95"/>
      <c r="E241" s="69">
        <v>9</v>
      </c>
      <c r="F241" s="13">
        <f t="shared" si="8"/>
        <v>0.13846153846153847</v>
      </c>
    </row>
    <row r="242" spans="1:6" ht="33" customHeight="1">
      <c r="A242" s="87">
        <v>239</v>
      </c>
      <c r="B242" s="21" t="s">
        <v>311</v>
      </c>
      <c r="C242" s="27" t="s">
        <v>269</v>
      </c>
      <c r="D242" s="95"/>
      <c r="E242" s="69">
        <v>9</v>
      </c>
      <c r="F242" s="13">
        <f t="shared" si="8"/>
        <v>0.13846153846153847</v>
      </c>
    </row>
    <row r="243" spans="1:6" ht="33" customHeight="1" thickBot="1">
      <c r="A243" s="86">
        <v>240</v>
      </c>
      <c r="B243" s="58" t="s">
        <v>312</v>
      </c>
      <c r="C243" s="28" t="s">
        <v>76</v>
      </c>
      <c r="D243" s="96"/>
      <c r="E243" s="73">
        <v>9</v>
      </c>
      <c r="F243" s="15">
        <f t="shared" si="8"/>
        <v>0.13846153846153847</v>
      </c>
    </row>
    <row r="244" spans="1:6" ht="33" customHeight="1">
      <c r="A244" s="85">
        <v>241</v>
      </c>
      <c r="B244" s="99" t="s">
        <v>313</v>
      </c>
      <c r="C244" s="63" t="str">
        <f>SUBSTITUTE("Warszawa Baptyści","Warszawa Baptyści","KChB Warszawa")</f>
        <v>KChB Warszawa</v>
      </c>
      <c r="D244" s="10"/>
      <c r="E244" s="68">
        <v>9</v>
      </c>
      <c r="F244" s="11">
        <f t="shared" si="8"/>
        <v>0.13846153846153847</v>
      </c>
    </row>
    <row r="245" spans="1:6" ht="33" customHeight="1">
      <c r="A245" s="87">
        <v>242</v>
      </c>
      <c r="B245" s="21" t="s">
        <v>314</v>
      </c>
      <c r="C245" s="39" t="str">
        <f>SUBSTITUTE("Warszawa Baptyści","Warszawa Baptyści","KChB Warszawa")</f>
        <v>KChB Warszawa</v>
      </c>
      <c r="D245" s="12"/>
      <c r="E245" s="69">
        <v>9</v>
      </c>
      <c r="F245" s="13">
        <f t="shared" si="8"/>
        <v>0.13846153846153847</v>
      </c>
    </row>
    <row r="246" spans="1:6" ht="33" customHeight="1">
      <c r="A246" s="31">
        <v>243</v>
      </c>
      <c r="B246" s="21" t="s">
        <v>315</v>
      </c>
      <c r="C246" s="39" t="s">
        <v>141</v>
      </c>
      <c r="D246" s="12"/>
      <c r="E246" s="69">
        <v>9</v>
      </c>
      <c r="F246" s="13">
        <f t="shared" si="8"/>
        <v>0.13846153846153847</v>
      </c>
    </row>
    <row r="247" spans="1:6" ht="33" customHeight="1">
      <c r="A247" s="31">
        <v>244</v>
      </c>
      <c r="B247" s="21" t="s">
        <v>316</v>
      </c>
      <c r="C247" s="39" t="s">
        <v>141</v>
      </c>
      <c r="D247" s="12"/>
      <c r="E247" s="69">
        <v>9</v>
      </c>
      <c r="F247" s="13">
        <f t="shared" si="8"/>
        <v>0.13846153846153847</v>
      </c>
    </row>
    <row r="248" spans="1:6" ht="33" customHeight="1">
      <c r="A248" s="87">
        <v>245</v>
      </c>
      <c r="B248" s="21" t="s">
        <v>317</v>
      </c>
      <c r="C248" s="39" t="s">
        <v>186</v>
      </c>
      <c r="D248" s="12"/>
      <c r="E248" s="69">
        <v>9</v>
      </c>
      <c r="F248" s="13">
        <f t="shared" si="8"/>
        <v>0.13846153846153847</v>
      </c>
    </row>
    <row r="249" spans="1:6" ht="33" customHeight="1">
      <c r="A249" s="31">
        <v>246</v>
      </c>
      <c r="B249" s="21" t="s">
        <v>318</v>
      </c>
      <c r="C249" s="61" t="s">
        <v>28</v>
      </c>
      <c r="D249" s="12"/>
      <c r="E249" s="69">
        <v>9</v>
      </c>
      <c r="F249" s="13">
        <f t="shared" si="8"/>
        <v>0.13846153846153847</v>
      </c>
    </row>
    <row r="250" spans="1:6" ht="33" customHeight="1">
      <c r="A250" s="31">
        <v>247</v>
      </c>
      <c r="B250" s="20" t="s">
        <v>319</v>
      </c>
      <c r="C250" s="59" t="s">
        <v>196</v>
      </c>
      <c r="D250" s="12"/>
      <c r="E250" s="74">
        <v>9</v>
      </c>
      <c r="F250" s="13">
        <f t="shared" si="8"/>
        <v>0.13846153846153847</v>
      </c>
    </row>
    <row r="251" spans="1:6" ht="33" customHeight="1">
      <c r="A251" s="87">
        <v>248</v>
      </c>
      <c r="B251" s="21" t="s">
        <v>320</v>
      </c>
      <c r="C251" s="59" t="s">
        <v>145</v>
      </c>
      <c r="D251" s="12"/>
      <c r="E251" s="74">
        <v>9</v>
      </c>
      <c r="F251" s="13">
        <f t="shared" si="8"/>
        <v>0.13846153846153847</v>
      </c>
    </row>
    <row r="252" spans="1:6" ht="33" customHeight="1">
      <c r="A252" s="31">
        <v>249</v>
      </c>
      <c r="B252" s="20" t="s">
        <v>321</v>
      </c>
      <c r="C252" s="61" t="s">
        <v>99</v>
      </c>
      <c r="D252" s="12"/>
      <c r="E252" s="69">
        <v>9</v>
      </c>
      <c r="F252" s="13">
        <f t="shared" si="8"/>
        <v>0.13846153846153847</v>
      </c>
    </row>
    <row r="253" spans="1:6" ht="33" customHeight="1" thickBot="1">
      <c r="A253" s="86">
        <v>250</v>
      </c>
      <c r="B253" s="65" t="s">
        <v>322</v>
      </c>
      <c r="C253" s="97" t="s">
        <v>39</v>
      </c>
      <c r="D253" s="16"/>
      <c r="E253" s="71">
        <v>8.5</v>
      </c>
      <c r="F253" s="17">
        <f t="shared" si="8"/>
        <v>0.13076923076923078</v>
      </c>
    </row>
    <row r="254" spans="1:6" ht="33" customHeight="1">
      <c r="A254" s="89">
        <v>251</v>
      </c>
      <c r="B254" s="57" t="s">
        <v>323</v>
      </c>
      <c r="C254" s="26" t="s">
        <v>294</v>
      </c>
      <c r="D254" s="98"/>
      <c r="E254" s="72">
        <v>8</v>
      </c>
      <c r="F254" s="50">
        <f t="shared" si="8"/>
        <v>0.12307692307692308</v>
      </c>
    </row>
    <row r="255" spans="1:6" ht="33" customHeight="1">
      <c r="A255" s="31">
        <v>252</v>
      </c>
      <c r="B255" s="21" t="s">
        <v>324</v>
      </c>
      <c r="C255" s="27" t="s">
        <v>168</v>
      </c>
      <c r="D255" s="95"/>
      <c r="E255" s="69">
        <v>8</v>
      </c>
      <c r="F255" s="13">
        <f t="shared" si="8"/>
        <v>0.12307692307692308</v>
      </c>
    </row>
    <row r="256" spans="1:6" ht="33" customHeight="1">
      <c r="A256" s="31">
        <v>253</v>
      </c>
      <c r="B256" s="21" t="s">
        <v>325</v>
      </c>
      <c r="C256" s="27" t="s">
        <v>186</v>
      </c>
      <c r="D256" s="95"/>
      <c r="E256" s="69">
        <v>8</v>
      </c>
      <c r="F256" s="13">
        <f t="shared" si="8"/>
        <v>0.12307692307692308</v>
      </c>
    </row>
    <row r="257" spans="1:6" ht="33" customHeight="1">
      <c r="A257" s="87">
        <v>254</v>
      </c>
      <c r="B257" s="20" t="s">
        <v>326</v>
      </c>
      <c r="C257" s="100" t="s">
        <v>264</v>
      </c>
      <c r="D257" s="95"/>
      <c r="E257" s="74">
        <v>8</v>
      </c>
      <c r="F257" s="13">
        <f t="shared" si="8"/>
        <v>0.12307692307692308</v>
      </c>
    </row>
    <row r="258" spans="1:6" ht="33" customHeight="1">
      <c r="A258" s="31">
        <v>255</v>
      </c>
      <c r="B258" s="20" t="s">
        <v>327</v>
      </c>
      <c r="C258" s="101" t="s">
        <v>196</v>
      </c>
      <c r="D258" s="95"/>
      <c r="E258" s="74">
        <v>8</v>
      </c>
      <c r="F258" s="13">
        <f t="shared" si="8"/>
        <v>0.12307692307692308</v>
      </c>
    </row>
    <row r="259" spans="1:6" ht="33" customHeight="1">
      <c r="A259" s="31">
        <v>256</v>
      </c>
      <c r="B259" s="21" t="s">
        <v>328</v>
      </c>
      <c r="C259" s="27" t="s">
        <v>78</v>
      </c>
      <c r="D259" s="95"/>
      <c r="E259" s="69">
        <v>7.5</v>
      </c>
      <c r="F259" s="13">
        <f t="shared" si="8"/>
        <v>0.11538461538461539</v>
      </c>
    </row>
    <row r="260" spans="1:6" ht="33" customHeight="1">
      <c r="A260" s="87">
        <v>257</v>
      </c>
      <c r="B260" s="21" t="s">
        <v>329</v>
      </c>
      <c r="C260" s="64" t="s">
        <v>156</v>
      </c>
      <c r="D260" s="95"/>
      <c r="E260" s="69">
        <v>7.5</v>
      </c>
      <c r="F260" s="13">
        <f t="shared" si="8"/>
        <v>0.11538461538461539</v>
      </c>
    </row>
    <row r="261" spans="1:6" ht="33" customHeight="1">
      <c r="A261" s="31">
        <v>258</v>
      </c>
      <c r="B261" s="21" t="s">
        <v>330</v>
      </c>
      <c r="C261" s="27" t="s">
        <v>39</v>
      </c>
      <c r="D261" s="95"/>
      <c r="E261" s="69">
        <v>7</v>
      </c>
      <c r="F261" s="13">
        <f aca="true" t="shared" si="9" ref="F261:F289">(E261/$E$3)</f>
        <v>0.1076923076923077</v>
      </c>
    </row>
    <row r="262" spans="1:6" ht="33" customHeight="1">
      <c r="A262" s="31">
        <v>259</v>
      </c>
      <c r="B262" s="21" t="s">
        <v>331</v>
      </c>
      <c r="C262" s="27" t="s">
        <v>93</v>
      </c>
      <c r="D262" s="95"/>
      <c r="E262" s="69">
        <v>7</v>
      </c>
      <c r="F262" s="13">
        <f t="shared" si="9"/>
        <v>0.1076923076923077</v>
      </c>
    </row>
    <row r="263" spans="1:6" ht="33" customHeight="1" thickBot="1">
      <c r="A263" s="86">
        <v>260</v>
      </c>
      <c r="B263" s="58" t="s">
        <v>332</v>
      </c>
      <c r="C263" s="28" t="s">
        <v>76</v>
      </c>
      <c r="D263" s="96"/>
      <c r="E263" s="73">
        <v>7</v>
      </c>
      <c r="F263" s="15">
        <f t="shared" si="9"/>
        <v>0.1076923076923077</v>
      </c>
    </row>
    <row r="264" spans="1:6" ht="33" customHeight="1">
      <c r="A264" s="88">
        <v>261</v>
      </c>
      <c r="B264" s="99" t="s">
        <v>333</v>
      </c>
      <c r="C264" s="63" t="s">
        <v>76</v>
      </c>
      <c r="D264" s="10"/>
      <c r="E264" s="68">
        <v>7</v>
      </c>
      <c r="F264" s="11">
        <f t="shared" si="9"/>
        <v>0.1076923076923077</v>
      </c>
    </row>
    <row r="265" spans="1:6" ht="33" customHeight="1">
      <c r="A265" s="31">
        <v>262</v>
      </c>
      <c r="B265" s="21" t="s">
        <v>334</v>
      </c>
      <c r="C265" s="39" t="s">
        <v>186</v>
      </c>
      <c r="D265" s="12"/>
      <c r="E265" s="69">
        <v>7</v>
      </c>
      <c r="F265" s="13">
        <f t="shared" si="9"/>
        <v>0.1076923076923077</v>
      </c>
    </row>
    <row r="266" spans="1:6" ht="33" customHeight="1">
      <c r="A266" s="87">
        <v>263</v>
      </c>
      <c r="B266" s="21" t="s">
        <v>335</v>
      </c>
      <c r="C266" s="61" t="s">
        <v>156</v>
      </c>
      <c r="D266" s="12"/>
      <c r="E266" s="69">
        <v>7</v>
      </c>
      <c r="F266" s="13">
        <f t="shared" si="9"/>
        <v>0.1076923076923077</v>
      </c>
    </row>
    <row r="267" spans="1:6" ht="33" customHeight="1">
      <c r="A267" s="31">
        <v>264</v>
      </c>
      <c r="B267" s="21" t="s">
        <v>336</v>
      </c>
      <c r="C267" s="61" t="s">
        <v>56</v>
      </c>
      <c r="D267" s="12"/>
      <c r="E267" s="69">
        <v>7</v>
      </c>
      <c r="F267" s="13">
        <f t="shared" si="9"/>
        <v>0.1076923076923077</v>
      </c>
    </row>
    <row r="268" spans="1:6" ht="33" customHeight="1">
      <c r="A268" s="31">
        <v>265</v>
      </c>
      <c r="B268" s="21" t="s">
        <v>337</v>
      </c>
      <c r="C268" s="59" t="s">
        <v>145</v>
      </c>
      <c r="D268" s="12"/>
      <c r="E268" s="74">
        <v>7</v>
      </c>
      <c r="F268" s="13">
        <f t="shared" si="9"/>
        <v>0.1076923076923077</v>
      </c>
    </row>
    <row r="269" spans="1:6" ht="33" customHeight="1">
      <c r="A269" s="87">
        <v>266</v>
      </c>
      <c r="B269" s="20" t="s">
        <v>338</v>
      </c>
      <c r="C269" s="61" t="s">
        <v>99</v>
      </c>
      <c r="D269" s="12"/>
      <c r="E269" s="69">
        <v>6.5</v>
      </c>
      <c r="F269" s="13">
        <f t="shared" si="9"/>
        <v>0.1</v>
      </c>
    </row>
    <row r="270" spans="1:6" ht="33" customHeight="1">
      <c r="A270" s="31">
        <v>267</v>
      </c>
      <c r="B270" s="21" t="s">
        <v>339</v>
      </c>
      <c r="C270" s="39" t="s">
        <v>33</v>
      </c>
      <c r="D270" s="12"/>
      <c r="E270" s="69">
        <v>6</v>
      </c>
      <c r="F270" s="13">
        <f t="shared" si="9"/>
        <v>0.09230769230769231</v>
      </c>
    </row>
    <row r="271" spans="1:6" ht="33" customHeight="1">
      <c r="A271" s="31">
        <v>268</v>
      </c>
      <c r="B271" s="21" t="s">
        <v>340</v>
      </c>
      <c r="C271" s="39" t="s">
        <v>209</v>
      </c>
      <c r="D271" s="12"/>
      <c r="E271" s="69">
        <v>6</v>
      </c>
      <c r="F271" s="13">
        <f t="shared" si="9"/>
        <v>0.09230769230769231</v>
      </c>
    </row>
    <row r="272" spans="1:6" ht="33" customHeight="1">
      <c r="A272" s="87">
        <v>269</v>
      </c>
      <c r="B272" s="21" t="s">
        <v>341</v>
      </c>
      <c r="C272" s="39" t="s">
        <v>66</v>
      </c>
      <c r="D272" s="12"/>
      <c r="E272" s="69">
        <v>6</v>
      </c>
      <c r="F272" s="13">
        <f t="shared" si="9"/>
        <v>0.09230769230769231</v>
      </c>
    </row>
    <row r="273" spans="1:6" ht="33" customHeight="1" thickBot="1">
      <c r="A273" s="87">
        <v>270</v>
      </c>
      <c r="B273" s="65" t="s">
        <v>342</v>
      </c>
      <c r="C273" s="97" t="s">
        <v>76</v>
      </c>
      <c r="D273" s="16"/>
      <c r="E273" s="71">
        <v>6</v>
      </c>
      <c r="F273" s="17">
        <f t="shared" si="9"/>
        <v>0.09230769230769231</v>
      </c>
    </row>
    <row r="274" spans="1:6" ht="33" customHeight="1">
      <c r="A274" s="85">
        <v>271</v>
      </c>
      <c r="B274" s="57" t="s">
        <v>343</v>
      </c>
      <c r="C274" s="66" t="s">
        <v>85</v>
      </c>
      <c r="D274" s="98"/>
      <c r="E274" s="72">
        <v>6</v>
      </c>
      <c r="F274" s="50">
        <f t="shared" si="9"/>
        <v>0.09230769230769231</v>
      </c>
    </row>
    <row r="275" spans="1:6" ht="33" customHeight="1">
      <c r="A275" s="87">
        <v>272</v>
      </c>
      <c r="B275" s="21" t="s">
        <v>344</v>
      </c>
      <c r="C275" s="27" t="s">
        <v>39</v>
      </c>
      <c r="D275" s="95"/>
      <c r="E275" s="69">
        <v>5.5</v>
      </c>
      <c r="F275" s="13">
        <f t="shared" si="9"/>
        <v>0.08461538461538462</v>
      </c>
    </row>
    <row r="276" spans="1:6" ht="33" customHeight="1">
      <c r="A276" s="31">
        <v>273</v>
      </c>
      <c r="B276" s="21" t="s">
        <v>345</v>
      </c>
      <c r="C276" s="27" t="s">
        <v>26</v>
      </c>
      <c r="D276" s="95"/>
      <c r="E276" s="69">
        <v>5.5</v>
      </c>
      <c r="F276" s="13">
        <f t="shared" si="9"/>
        <v>0.08461538461538462</v>
      </c>
    </row>
    <row r="277" spans="1:6" ht="33" customHeight="1">
      <c r="A277" s="31">
        <v>274</v>
      </c>
      <c r="B277" s="21" t="s">
        <v>346</v>
      </c>
      <c r="C277" s="27" t="s">
        <v>116</v>
      </c>
      <c r="D277" s="95"/>
      <c r="E277" s="69">
        <v>5</v>
      </c>
      <c r="F277" s="13">
        <f t="shared" si="9"/>
        <v>0.07692307692307693</v>
      </c>
    </row>
    <row r="278" spans="1:6" ht="33" customHeight="1">
      <c r="A278" s="87">
        <v>275</v>
      </c>
      <c r="B278" s="21" t="s">
        <v>347</v>
      </c>
      <c r="C278" s="27" t="s">
        <v>76</v>
      </c>
      <c r="D278" s="95"/>
      <c r="E278" s="69">
        <v>5</v>
      </c>
      <c r="F278" s="13">
        <f t="shared" si="9"/>
        <v>0.07692307692307693</v>
      </c>
    </row>
    <row r="279" spans="1:6" ht="33" customHeight="1">
      <c r="A279" s="31">
        <v>276</v>
      </c>
      <c r="B279" s="21" t="s">
        <v>348</v>
      </c>
      <c r="C279" s="64" t="s">
        <v>241</v>
      </c>
      <c r="D279" s="95"/>
      <c r="E279" s="69">
        <v>5</v>
      </c>
      <c r="F279" s="13">
        <f t="shared" si="9"/>
        <v>0.07692307692307693</v>
      </c>
    </row>
    <row r="280" spans="1:6" ht="33" customHeight="1">
      <c r="A280" s="31">
        <v>277</v>
      </c>
      <c r="B280" s="21" t="s">
        <v>349</v>
      </c>
      <c r="C280" s="64" t="s">
        <v>241</v>
      </c>
      <c r="D280" s="95"/>
      <c r="E280" s="69">
        <v>5</v>
      </c>
      <c r="F280" s="13">
        <f t="shared" si="9"/>
        <v>0.07692307692307693</v>
      </c>
    </row>
    <row r="281" spans="1:6" ht="33" customHeight="1">
      <c r="A281" s="87">
        <v>278</v>
      </c>
      <c r="B281" s="12" t="s">
        <v>350</v>
      </c>
      <c r="C281" s="27" t="s">
        <v>120</v>
      </c>
      <c r="D281" s="95"/>
      <c r="E281" s="74">
        <v>5</v>
      </c>
      <c r="F281" s="13">
        <f t="shared" si="9"/>
        <v>0.07692307692307693</v>
      </c>
    </row>
    <row r="282" spans="1:6" ht="33" customHeight="1">
      <c r="A282" s="31">
        <v>279</v>
      </c>
      <c r="B282" s="21" t="s">
        <v>351</v>
      </c>
      <c r="C282" s="27" t="s">
        <v>294</v>
      </c>
      <c r="D282" s="95"/>
      <c r="E282" s="69">
        <v>4.5</v>
      </c>
      <c r="F282" s="13">
        <f t="shared" si="9"/>
        <v>0.06923076923076923</v>
      </c>
    </row>
    <row r="283" spans="1:6" ht="33" customHeight="1" thickBot="1">
      <c r="A283" s="87">
        <v>280</v>
      </c>
      <c r="B283" s="58" t="s">
        <v>352</v>
      </c>
      <c r="C283" s="28" t="s">
        <v>59</v>
      </c>
      <c r="D283" s="96"/>
      <c r="E283" s="73">
        <v>4</v>
      </c>
      <c r="F283" s="15">
        <f t="shared" si="9"/>
        <v>0.06153846153846154</v>
      </c>
    </row>
    <row r="284" spans="1:6" ht="33" customHeight="1">
      <c r="A284" s="85">
        <v>281</v>
      </c>
      <c r="B284" s="57" t="s">
        <v>353</v>
      </c>
      <c r="C284" s="60" t="s">
        <v>59</v>
      </c>
      <c r="D284" s="10"/>
      <c r="E284" s="68">
        <v>4</v>
      </c>
      <c r="F284" s="11">
        <f t="shared" si="9"/>
        <v>0.06153846153846154</v>
      </c>
    </row>
    <row r="285" spans="1:6" ht="33" customHeight="1">
      <c r="A285" s="31">
        <v>282</v>
      </c>
      <c r="B285" s="21" t="s">
        <v>354</v>
      </c>
      <c r="C285" s="39" t="s">
        <v>26</v>
      </c>
      <c r="D285" s="12"/>
      <c r="E285" s="69">
        <v>4</v>
      </c>
      <c r="F285" s="13">
        <f t="shared" si="9"/>
        <v>0.06153846153846154</v>
      </c>
    </row>
    <row r="286" spans="1:6" ht="33" customHeight="1">
      <c r="A286" s="31">
        <v>283</v>
      </c>
      <c r="B286" s="21" t="s">
        <v>355</v>
      </c>
      <c r="C286" s="39" t="s">
        <v>116</v>
      </c>
      <c r="D286" s="12"/>
      <c r="E286" s="69">
        <v>3.5</v>
      </c>
      <c r="F286" s="13">
        <f t="shared" si="9"/>
        <v>0.05384615384615385</v>
      </c>
    </row>
    <row r="287" spans="1:6" ht="33" customHeight="1">
      <c r="A287" s="31">
        <v>284</v>
      </c>
      <c r="B287" s="21" t="s">
        <v>356</v>
      </c>
      <c r="C287" s="39" t="s">
        <v>209</v>
      </c>
      <c r="D287" s="12"/>
      <c r="E287" s="69">
        <v>3</v>
      </c>
      <c r="F287" s="13">
        <f t="shared" si="9"/>
        <v>0.046153846153846156</v>
      </c>
    </row>
    <row r="288" spans="1:6" ht="33" customHeight="1">
      <c r="A288" s="31">
        <v>285</v>
      </c>
      <c r="B288" s="21" t="s">
        <v>357</v>
      </c>
      <c r="C288" s="59" t="s">
        <v>145</v>
      </c>
      <c r="D288" s="12"/>
      <c r="E288" s="74">
        <v>3</v>
      </c>
      <c r="F288" s="13">
        <f t="shared" si="9"/>
        <v>0.046153846153846156</v>
      </c>
    </row>
    <row r="289" spans="1:6" ht="33" customHeight="1" thickBot="1">
      <c r="A289" s="90">
        <v>286</v>
      </c>
      <c r="B289" s="58" t="s">
        <v>358</v>
      </c>
      <c r="C289" s="62" t="s">
        <v>186</v>
      </c>
      <c r="D289" s="16"/>
      <c r="E289" s="71">
        <v>1</v>
      </c>
      <c r="F289" s="17">
        <f t="shared" si="9"/>
        <v>0.015384615384615385</v>
      </c>
    </row>
  </sheetData>
  <sheetProtection/>
  <autoFilter ref="A3:F289">
    <sortState ref="A4:F289">
      <sortCondition descending="1" sortBy="value" ref="E4:E289"/>
    </sortState>
  </autoFilter>
  <mergeCells count="7">
    <mergeCell ref="J1:K1"/>
    <mergeCell ref="J2:K2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MMS</cp:lastModifiedBy>
  <cp:lastPrinted>2011-01-11T08:08:40Z</cp:lastPrinted>
  <dcterms:created xsi:type="dcterms:W3CDTF">2011-01-09T07:38:17Z</dcterms:created>
  <dcterms:modified xsi:type="dcterms:W3CDTF">2011-02-04T10:08:02Z</dcterms:modified>
  <cp:category/>
  <cp:version/>
  <cp:contentType/>
  <cp:contentStatus/>
</cp:coreProperties>
</file>